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nardo\Desktop\CONSTRUÇÃO SALAS - CA PALMAS\SALA DE JOGOS - V04 - Licitação\PLANILHA ORÇAMENTÁRIA\"/>
    </mc:Choice>
  </mc:AlternateContent>
  <bookViews>
    <workbookView xWindow="-120" yWindow="-120" windowWidth="29040" windowHeight="15840" tabRatio="597"/>
  </bookViews>
  <sheets>
    <sheet name="Orçamento" sheetId="1" r:id="rId1"/>
  </sheets>
  <definedNames>
    <definedName name="_xlnm.Print_Area" localSheetId="0">Orçamento!$A$1:$H$120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2" i="1" l="1"/>
  <c r="C111" i="1"/>
  <c r="C110" i="1"/>
  <c r="G109" i="1"/>
  <c r="G106" i="1"/>
  <c r="G112" i="1" l="1"/>
  <c r="G111" i="1"/>
  <c r="G110" i="1"/>
  <c r="G49" i="1"/>
  <c r="G108" i="1" l="1"/>
  <c r="G55" i="1"/>
  <c r="G56" i="1"/>
  <c r="G59" i="1" l="1"/>
  <c r="G32" i="1"/>
  <c r="G60" i="1" l="1"/>
  <c r="G66" i="1"/>
  <c r="G64" i="1"/>
  <c r="G65" i="1"/>
  <c r="G47" i="1"/>
  <c r="G24" i="1"/>
  <c r="G103" i="1"/>
  <c r="G100" i="1" l="1"/>
  <c r="G104" i="1"/>
  <c r="G105" i="1"/>
  <c r="G107" i="1"/>
  <c r="G113" i="1"/>
  <c r="G87" i="1"/>
  <c r="G88" i="1"/>
  <c r="G86" i="1"/>
  <c r="G83" i="1"/>
  <c r="G84" i="1"/>
  <c r="G82" i="1"/>
  <c r="G80" i="1"/>
  <c r="G79" i="1"/>
  <c r="G77" i="1"/>
  <c r="G75" i="1"/>
  <c r="G73" i="1"/>
  <c r="G72" i="1"/>
  <c r="G70" i="1"/>
  <c r="G62" i="1"/>
  <c r="G63" i="1"/>
  <c r="G61" i="1"/>
  <c r="G52" i="1"/>
  <c r="G53" i="1"/>
  <c r="G54" i="1"/>
  <c r="H58" i="1" l="1"/>
  <c r="H51" i="1"/>
  <c r="G123" i="1"/>
  <c r="G35" i="1"/>
  <c r="H122" i="1" l="1"/>
  <c r="H125" i="1" s="1"/>
  <c r="H126" i="1" s="1"/>
  <c r="H127" i="1" s="1"/>
  <c r="G27" i="1"/>
  <c r="G21" i="1"/>
  <c r="G20" i="1"/>
  <c r="G17" i="1" l="1"/>
  <c r="G18" i="1"/>
  <c r="G19" i="1"/>
  <c r="H16" i="1" l="1"/>
  <c r="G9" i="1" l="1"/>
  <c r="G10" i="1"/>
  <c r="G12" i="1"/>
  <c r="G14" i="1"/>
  <c r="G15" i="1"/>
  <c r="G8" i="1"/>
  <c r="H6" i="1" l="1"/>
  <c r="G102" i="1"/>
  <c r="H101" i="1" s="1"/>
  <c r="G99" i="1"/>
  <c r="G98" i="1"/>
  <c r="G97" i="1"/>
  <c r="G96" i="1"/>
  <c r="G95" i="1"/>
  <c r="G94" i="1"/>
  <c r="G48" i="1"/>
  <c r="G45" i="1"/>
  <c r="G41" i="1"/>
  <c r="G39" i="1"/>
  <c r="G31" i="1"/>
  <c r="G36" i="1"/>
  <c r="H37" i="1" l="1"/>
  <c r="H43" i="1"/>
  <c r="H34" i="1"/>
  <c r="H68" i="1"/>
  <c r="G115" i="1"/>
  <c r="H114" i="1" l="1"/>
  <c r="G30" i="1" l="1"/>
  <c r="G93" i="1"/>
  <c r="G92" i="1"/>
  <c r="H90" i="1" l="1"/>
  <c r="H28" i="1"/>
  <c r="G25" i="1" l="1"/>
  <c r="H22" i="1" l="1"/>
  <c r="H118" i="1" s="1"/>
  <c r="H119" i="1" s="1"/>
  <c r="H120" i="1" s="1"/>
  <c r="H129" i="1" s="1"/>
</calcChain>
</file>

<file path=xl/sharedStrings.xml><?xml version="1.0" encoding="utf-8"?>
<sst xmlns="http://schemas.openxmlformats.org/spreadsheetml/2006/main" count="314" uniqueCount="234">
  <si>
    <t>3.1.1</t>
  </si>
  <si>
    <t>4.1</t>
  </si>
  <si>
    <t>4.1.1</t>
  </si>
  <si>
    <t>m²</t>
  </si>
  <si>
    <t>6.1</t>
  </si>
  <si>
    <t>Cobertura</t>
  </si>
  <si>
    <t>7.1</t>
  </si>
  <si>
    <t>7.2</t>
  </si>
  <si>
    <t>Telha</t>
  </si>
  <si>
    <t>8.1</t>
  </si>
  <si>
    <t>9.1</t>
  </si>
  <si>
    <t>10.1</t>
  </si>
  <si>
    <t>74131/004</t>
  </si>
  <si>
    <t>74130/001</t>
  </si>
  <si>
    <t>Disjuntor a seco termomagnético monopolar 10A 240V fornecimento e instalação</t>
  </si>
  <si>
    <t>unid</t>
  </si>
  <si>
    <t>m</t>
  </si>
  <si>
    <t>Tubulações e Conexões de PVC</t>
  </si>
  <si>
    <t>m³</t>
  </si>
  <si>
    <t>Paredes</t>
  </si>
  <si>
    <t>Esquadrias</t>
  </si>
  <si>
    <t>Pavimentação</t>
  </si>
  <si>
    <t>Instalação Elétrica</t>
  </si>
  <si>
    <t>Quadro de Distribuição de Luz e Força (QDLF)</t>
  </si>
  <si>
    <t>Disjuntores</t>
  </si>
  <si>
    <t>Luminárias</t>
  </si>
  <si>
    <t>Ponto de Luz</t>
  </si>
  <si>
    <t>Pontos de tomadas</t>
  </si>
  <si>
    <t>Serviços Finais</t>
  </si>
  <si>
    <t>BDI</t>
  </si>
  <si>
    <t>Janelas de metal e vidro</t>
  </si>
  <si>
    <t xml:space="preserve">Diversos </t>
  </si>
  <si>
    <t>11.1</t>
  </si>
  <si>
    <t>Cabo de cobre</t>
  </si>
  <si>
    <t>Calha/pingadeira</t>
  </si>
  <si>
    <t>Disjuntor a seco termomagnético monopolar 40A 240V fornecimento e instalação</t>
  </si>
  <si>
    <t>74130/002</t>
  </si>
  <si>
    <t>Eletroduto</t>
  </si>
  <si>
    <t>Fechamento externo</t>
  </si>
  <si>
    <t>1.1</t>
  </si>
  <si>
    <t>2.1</t>
  </si>
  <si>
    <t>1.1.1</t>
  </si>
  <si>
    <t>Estrutura</t>
  </si>
  <si>
    <t>6.2</t>
  </si>
  <si>
    <t>8.2</t>
  </si>
  <si>
    <t>8.3</t>
  </si>
  <si>
    <t>Forro</t>
  </si>
  <si>
    <t>Fornecimento e instalação de lã de vidro de 100mm em parede mista (drywall/steel frame) para tratamento térmico</t>
  </si>
  <si>
    <t>Fornecimento e instalação de tabica metalica para dilatação de forro.</t>
  </si>
  <si>
    <t>73775/002</t>
  </si>
  <si>
    <t>1.1.2</t>
  </si>
  <si>
    <t>1.1.3</t>
  </si>
  <si>
    <t>PLANILHA ORÇAMENTARIA</t>
  </si>
  <si>
    <t>73833/001</t>
  </si>
  <si>
    <t>Quadro de Distribuição de energia, de embutir com porta, para 18 disjuntores termomagnéticos monopolares, barramento trifásico e neutro com proteção geral, disjuntor geral trifásico.</t>
  </si>
  <si>
    <t>Serviços preliminares e periódicos</t>
  </si>
  <si>
    <t>Instalações provisórias</t>
  </si>
  <si>
    <t>74209/001</t>
  </si>
  <si>
    <t>Fornecimento e colocação de placa de identificação de obra da Empreiteira, do SESC e de todos as demais empresas envolvidas na Contratação, de acordo com as normas do Ministério do Trabalho</t>
  </si>
  <si>
    <t>m2</t>
  </si>
  <si>
    <t>Tapume de chapa de madeira compensada, e= 6mm, sem pintura e reaproveitamento de 2x.</t>
  </si>
  <si>
    <t>1.2</t>
  </si>
  <si>
    <t>Despesas e encargos mensais</t>
  </si>
  <si>
    <t>1.2.2</t>
  </si>
  <si>
    <t>Comp.</t>
  </si>
  <si>
    <t>Administração Local permanente de Canteiro de obras, compreendendo: Engenheiro civil pleno;</t>
  </si>
  <si>
    <t>mês</t>
  </si>
  <si>
    <t>1.3</t>
  </si>
  <si>
    <t>Taxas e emolumentos</t>
  </si>
  <si>
    <t>1.3.1</t>
  </si>
  <si>
    <t>Comp</t>
  </si>
  <si>
    <t>Execução de seguro de Riscos de Engenharia e Responsabilidade Civil Cruzada. Necessária apresentação da apólice ao SESC-TO</t>
  </si>
  <si>
    <t>un</t>
  </si>
  <si>
    <t>1.3.2</t>
  </si>
  <si>
    <t>Taxa Crea/TO</t>
  </si>
  <si>
    <t>Pagamento da A.R.T. ao CREA-TO, referente a execução das obras</t>
  </si>
  <si>
    <t>Deposito em parede de madeira compensada para construção temporária em chapa externa, com área líquida menor que 6 m², sem vão, incluindo telhamento com telha de concreto de encaixe, com até 2 águas, incluso transporte vertical.</t>
  </si>
  <si>
    <t>Demolições e retiradas</t>
  </si>
  <si>
    <t>ITEM</t>
  </si>
  <si>
    <t>REFER.</t>
  </si>
  <si>
    <t>ESPECIFICAÇÃO</t>
  </si>
  <si>
    <t>UNID</t>
  </si>
  <si>
    <t>QUANT</t>
  </si>
  <si>
    <t>PREÇO UNITÁRIO</t>
  </si>
  <si>
    <t>PREÇO TOTAL</t>
  </si>
  <si>
    <t>PREÇO ITEM</t>
  </si>
  <si>
    <t>2.4</t>
  </si>
  <si>
    <t>2.5</t>
  </si>
  <si>
    <t>Remoção de porta sem reaproveitamento</t>
  </si>
  <si>
    <t>Demolição de rodapé cerâmico sem reaproveitamento</t>
  </si>
  <si>
    <t>Carga manual de entulho em caminhão basculante 6 m3</t>
  </si>
  <si>
    <t>Transporte de entulho com caminhão basculante 6 m3</t>
  </si>
  <si>
    <t xml:space="preserve">Forro em drywall para ambientes comerciais inclusive a estrutura de fixação </t>
  </si>
  <si>
    <t>kg</t>
  </si>
  <si>
    <t>3.1</t>
  </si>
  <si>
    <t>Cobertura em policarbonato</t>
  </si>
  <si>
    <t>10.2</t>
  </si>
  <si>
    <t>10.3</t>
  </si>
  <si>
    <t>10.4</t>
  </si>
  <si>
    <t>Total Geral 01</t>
  </si>
  <si>
    <t>10.5</t>
  </si>
  <si>
    <t>10.6</t>
  </si>
  <si>
    <t>und</t>
  </si>
  <si>
    <t>Subtotal Geral 01</t>
  </si>
  <si>
    <t>12.1</t>
  </si>
  <si>
    <t xml:space="preserve">Equipamentos especiais </t>
  </si>
  <si>
    <t>Subtotal Geral 02</t>
  </si>
  <si>
    <t xml:space="preserve">Total Geral </t>
  </si>
  <si>
    <t>4.1.3</t>
  </si>
  <si>
    <t>5.1.4</t>
  </si>
  <si>
    <t>5.1.5</t>
  </si>
  <si>
    <t>6.1.1</t>
  </si>
  <si>
    <t>6.2.1</t>
  </si>
  <si>
    <t>7.1.1</t>
  </si>
  <si>
    <t>7.2.1</t>
  </si>
  <si>
    <t>9.2</t>
  </si>
  <si>
    <t>9.3</t>
  </si>
  <si>
    <t>9.4</t>
  </si>
  <si>
    <t>9.5</t>
  </si>
  <si>
    <t>10.1.1</t>
  </si>
  <si>
    <t>10.2.1</t>
  </si>
  <si>
    <t>10.2.2</t>
  </si>
  <si>
    <t>10.3.1</t>
  </si>
  <si>
    <t>10.4.1</t>
  </si>
  <si>
    <t>10.5.2</t>
  </si>
  <si>
    <t>10.6.1</t>
  </si>
  <si>
    <t>10.6.2</t>
  </si>
  <si>
    <t>10.6.3</t>
  </si>
  <si>
    <t>10.7</t>
  </si>
  <si>
    <t>10.7.1</t>
  </si>
  <si>
    <t>10.7.2</t>
  </si>
  <si>
    <t>10.7.3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</si>
  <si>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</si>
  <si>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</si>
  <si>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</si>
  <si>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</si>
  <si>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</si>
  <si>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</si>
  <si>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</si>
  <si>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</si>
  <si>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</si>
  <si>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12.2</t>
  </si>
  <si>
    <t>12.3</t>
  </si>
  <si>
    <t>12.4</t>
  </si>
  <si>
    <t>12.5</t>
  </si>
  <si>
    <t>13.1</t>
  </si>
  <si>
    <t>14.1</t>
  </si>
  <si>
    <t>Estrutura metálica</t>
  </si>
  <si>
    <t>3.2</t>
  </si>
  <si>
    <t>3.2.1</t>
  </si>
  <si>
    <t>3.1.2</t>
  </si>
  <si>
    <t>7.2.2</t>
  </si>
  <si>
    <t>73838/001</t>
  </si>
  <si>
    <t>Portas de Vidro</t>
  </si>
  <si>
    <t>Total Geral 02</t>
  </si>
  <si>
    <t>9.6</t>
  </si>
  <si>
    <t>74064/002</t>
  </si>
  <si>
    <t>73924/001</t>
  </si>
  <si>
    <t xml:space="preserve">Guarda-Corpo de Aço Galvanizado de 1,10 metros, Montantes Tubulares de 1.1/4" Espaçados de 1,20 metros, Travessa Superior de 1.1/2", Gradil Formado por Tubos Horizontais de 1" e verticais de 3/4", Fixado com Chumbador Mecânico. </t>
  </si>
  <si>
    <t>Caixa sifonada em PVC, DN 100x100x50mm, fornecida e instalada.</t>
  </si>
  <si>
    <t xml:space="preserve">Tomada baixa (1 módulo), 2P+T 10A, incluindo suporte e placa, fornecimento e instalação. </t>
  </si>
  <si>
    <t xml:space="preserve">Tomada alta (1 módulo), 2P+T 20A, incluindo suporte e placa, fornecimento e instalação. </t>
  </si>
  <si>
    <t xml:space="preserve">Interruptor simples c/ 1 tomada 2P+T 10A, incluindo suporte e placa, fornecimento e instalação. </t>
  </si>
  <si>
    <t>79514/001</t>
  </si>
  <si>
    <t xml:space="preserve">Cabo de cobre flexível isolado 2,5mm², anti-chama 450/750 V, p/ circuitos terminais, fornecimento e instalação. </t>
  </si>
  <si>
    <t xml:space="preserve">Cabo de cobre flexível isolado 4mm², anti-chama 450/750 V, p/ circuitos terminais, fornecimento e instalação. </t>
  </si>
  <si>
    <t xml:space="preserve">Cabo de cobre flexível isolado 16mm², anti-chama 450/750 KV, p/ circuitos terminais, fornecimento e instalação. </t>
  </si>
  <si>
    <t>Eletroduto flexível corrugado, PVC, DN 25 MM (3/4"), para teto</t>
  </si>
  <si>
    <t>Eletroduto flexível corrugado, PVC, DN 25 MM (3/4"), para parede</t>
  </si>
  <si>
    <t>Eletroduto flexível corrugado, PVC, DN 25 MM (3/4"), para chão</t>
  </si>
  <si>
    <t>Instalação pluvial e dreno de ar e rede de gás do ar-condicionado</t>
  </si>
  <si>
    <t xml:space="preserve">Demolição de alvenaria de bloco furado, de forma manual sem reaproveitamento </t>
  </si>
  <si>
    <t>Lastro de concreto, aplicado em pisos ou radier, preparo com betoneira</t>
  </si>
  <si>
    <t>4.1.2</t>
  </si>
  <si>
    <t>Pintura e revestimentos</t>
  </si>
  <si>
    <t>9.7</t>
  </si>
  <si>
    <t>9.8</t>
  </si>
  <si>
    <t>74220/01</t>
  </si>
  <si>
    <t>Porta de vidro temperado, 0,9x2,10m, espessura 10mm, inclusive acessórios</t>
  </si>
  <si>
    <t>Rufo em chapa de aço galvanizado número 24, corte de 25 cm, incluso transporte vertical.</t>
  </si>
  <si>
    <t>Calha em chapa de aço galvanizado número 24, desenvolvimento de 50 cm incluso transporte vertical.</t>
  </si>
  <si>
    <t>Revestimento cerâmico para piso com placas tipo porcelanato retificado extra esmaltado, de dimensões 60x60 cm</t>
  </si>
  <si>
    <t>Pintura epóxi, três demãos aplicada sobre piso existente.</t>
  </si>
  <si>
    <t>Luminária led refletor retangular bivolt, luz branca, 30 w</t>
  </si>
  <si>
    <t xml:space="preserve">Tubo, pvc, soldável, dn 25mm, instalado em dreno de ar-condicionado fornecimento e instalação. </t>
  </si>
  <si>
    <t xml:space="preserve">Tubo pvc, serie normal, esgoto predial, dn 100 mm, fornecido e instalado </t>
  </si>
  <si>
    <t>Joelho 45 graus, pvc, serie normal, esgoto predial, dn 100 mm, junta soldável, fornecido e instalado em ramal de descarga ou ramal de esgoto</t>
  </si>
  <si>
    <t>Joelho 45 graus, pvc, serie normal, esgoto predial, dn 25 mm, junta soldável, fornecido e instalado em ramal de descarga ou ramal de esgoto</t>
  </si>
  <si>
    <t>Joelho 90 graus, pvc, serie normal, esgoto predial, dn 100 mm, junta elástica, fornecido e instalado em ramal de descarga ou ramal de esgoto sanitário</t>
  </si>
  <si>
    <t>Joelho 90 graus, pvc, serie normal, esgoto predial, dn 25 mm, junta elástica, fornecido e instalado em ramal de descarga ou ramal de esgoto</t>
  </si>
  <si>
    <t>Corrimão simples, diâmetro externo = 1 1/2", em aço galvanizado</t>
  </si>
  <si>
    <t>Extintor de co2 6kg - fornecimento e instalação</t>
  </si>
  <si>
    <t>Extintor incêndio agua-pressurizada 10l incl suporte parede carga</t>
  </si>
  <si>
    <t xml:space="preserve">Luminária de emergência 30 leds - fornecimento e instalação. </t>
  </si>
  <si>
    <t xml:space="preserve">Abrigo para hidrante, 90x60x17cm, com registro globo angular 45 graus 2 1/2", adaptador storz 2 1/2", mangueira de incêndio 20m, redução 2 1/2 x 1 1/2" e esguicho em latão 1 1/2" - fornecimento e instalação. </t>
  </si>
  <si>
    <t>Instalação e fornecimento de ar-condicionado frio split hi-wall (parede) 24.000 btu/h</t>
  </si>
  <si>
    <t>8.4</t>
  </si>
  <si>
    <t>8.5</t>
  </si>
  <si>
    <t xml:space="preserve">Rodapé em granito, altura 10 cm. </t>
  </si>
  <si>
    <t>Soleira em granito, largura 15 cm, espessura 2,0 cm.</t>
  </si>
  <si>
    <t>Preenchimento de tardoz formado com concreto celular de cimento espumado, à base de cimento CEM II/A-L 32,5 R e aditivo arejante, resistência à compressão maior ou igual a 0,2 MPa, densidade 350 kg/m³, com meios manuais.</t>
  </si>
  <si>
    <t>2.2</t>
  </si>
  <si>
    <t>2.3</t>
  </si>
  <si>
    <t>10.5.1</t>
  </si>
  <si>
    <t>12.7</t>
  </si>
  <si>
    <t>Escada tipo marinheiro em aço ca-50 9,52mm incluso pintura com fundo anticorrosivo tipo zarcão</t>
  </si>
  <si>
    <t>Pingadeiras L=33cm confeccionadas em chapa de zinco, conforme projeto. Fornecimento e colocação</t>
  </si>
  <si>
    <t>7.2.3</t>
  </si>
  <si>
    <t xml:space="preserve">Telhamento com telha metálica termo acústica e=30mm, inclusive içamento. </t>
  </si>
  <si>
    <t>Peitoril em mármore branco, largura de 15cm, assentado com argamassa traço 1:4 (cimento e areia media), preparo manual da argamassa, datado de pingadeira.</t>
  </si>
  <si>
    <t>Pintura esmalte alto brilho, duas demãos, sobre superfície metálica, guarda corpo e corrimão</t>
  </si>
  <si>
    <t>Fundo anticorrosivo a base de oxido de ferro (zarcão), uma demão, guadra corpo e corrimão</t>
  </si>
  <si>
    <t>Fornecimento, fabricação e montagem de estrutura metálica compreendendo aço estrutural tipo ASTM A-36; ASTM A-572, eletrodos para soldas, parafusos, chumbadores comuns e de expansão, incluindo ainda tratamento das superfícies em pintura a base de esmalte sintético com fundo preparador anticorrosivo, tudo de acordo com projeto fornecido.</t>
  </si>
  <si>
    <t>Cobertura em Estrutra Metálica de alumínio com placas de Policarbonato alveolar refletivo 10mm. Fornecimento, fabricação e montagem</t>
  </si>
  <si>
    <t>12.8</t>
  </si>
  <si>
    <t>12.9</t>
  </si>
  <si>
    <t>Placa de sinalização de segurança contra incêndio, fotoluminiscente retangular 13x26cm em pvc 2mm conforme NBR 13434</t>
  </si>
  <si>
    <t>12.10</t>
  </si>
  <si>
    <t>Tubo de aço preto sem costura, conexão soldada, DN 65 (2 2/1'') instalado em rede de alimentação para hidrante fornecimento e instalação</t>
  </si>
  <si>
    <t>12.11</t>
  </si>
  <si>
    <t>12.12</t>
  </si>
  <si>
    <t>Limpeza geral de todos os elementos que compõem a obra, em todos os compartimentos envolvidos pela mesma, procedendo-se ainda a verificação de funcionamento dos equipamentos instalados.</t>
  </si>
  <si>
    <t xml:space="preserve">Chapisco aplicado em alvenarias e estruturas de concreto internas, com rolo para textura acrílica. Argamassa traço 1:4 e emulsão polimérica (adesivo) com preparo em betoneira 400l. </t>
  </si>
  <si>
    <t xml:space="preserve">Massa única, para recebimento de pintura, em argamassa traço 1:2:8, preparo mecânico com betoneira 400l, aplicada manualmente em faces internas de paredes, espessura de 20mm, com execução de taliscas. </t>
  </si>
  <si>
    <t>Janela J1 - 200x110 - de correr de alumínio branco com ferragens e vidro temperado incolor 8mm</t>
  </si>
  <si>
    <t>Kit de instalação Ar Cond 24.000 Btus 3 metros incluso tub cobre 3/8" 5/8", gás R410A, tubo esponjoso, fita pvc 100mm, cabo pp 3x1,5mm, suport metálico.</t>
  </si>
  <si>
    <t xml:space="preserve">Aplicação manual de pintura com tinta látex acrilica em teto, duas demãos. </t>
  </si>
  <si>
    <t xml:space="preserve">Aplicação e lixamento de massa látex em paredes, duas demãos. </t>
  </si>
  <si>
    <t>Alvenaria de vedação de blocos cerâmicos furados na vertical de 14x19x39cm (espessura 14cm) de paredes com área líquida menor que 6m² com vãos e argamassa de assentamento com preparo manual.</t>
  </si>
  <si>
    <t>12.6</t>
  </si>
  <si>
    <t>Tê PVC, DN 100 X 100 mm</t>
  </si>
  <si>
    <t xml:space="preserve">Aplicação manual de pintura c/ tinta acrílica em parede, duas demãos. </t>
  </si>
  <si>
    <t>Obra:           CONSTRUÇÃO DA SALA MULTIUSO - C.A. DE PALMAS
Município:  PALMAS - TO.
Endereço:   QUADRA 502 NORTE, AV. LO 16, LOTE 21-A.</t>
  </si>
  <si>
    <t xml:space="preserve">Fornecimento e instalação de parede steel frame, com aço galvanizado steel frame de 90mm Aço galvalume #0,95 - 90mm à cada 40cm, com placa cimentícia 10mm na face interna e externa, OSB 10mm, membrana, tratamento de junta completo.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</si>
</sst>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;#,##0"/>
    <numFmt numFmtId="165" formatCode="#,##0.00;#,##0.00"/>
    <numFmt numFmtId="166" formatCode="###0;###0"/>
    <numFmt numFmtId="167" formatCode="###0.00;###0.00"/>
    <numFmt numFmtId="168" formatCode="yy\.m\.d;@"/>
    <numFmt numFmtId="169" formatCode="d\.m\.yy;@"/>
    <numFmt numFmtId="170" formatCode="#,##0.00_ ;\-#,##0.00\ "/>
    <numFmt numFmtId="174" formatCode="#,#00"/>
    <numFmt numFmtId="175" formatCode="_(&quot;R$&quot;* #,##0.00_);_(&quot;R$&quot;* \(#,##0.00\);_(&quot;R$&quot;* \-??_);_(@_)"/>
    <numFmt numFmtId="176" formatCode="_(* #,##0.00_);_(* \(#,##0.00\);_(* \-??_);_(@_)"/>
    <numFmt numFmtId="177" formatCode="_-* #,##0.00_-;\-* #,##0.00_-;_-* \-??_-;_-@_-"/>
  </numFmts>
  <fonts count="16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53"/>
      <name val="Arial"/>
      <family val="2"/>
    </font>
    <font>
      <sz val="10"/>
      <name val="Arial"/>
      <family val="2"/>
      <charset val="1"/>
    </font>
    <font>
      <sz val="10"/>
      <color indexed="8"/>
      <name val="Arial1"/>
    </font>
    <font>
      <b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59595"/>
      </patternFill>
    </fill>
    <fill>
      <patternFill patternType="solid">
        <fgColor rgb="FFCCCCFF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74" fontId="8" fillId="0" borderId="0" applyFont="0" applyFill="0" applyBorder="0" applyAlignment="0" applyProtection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14" fillId="0" borderId="0" applyBorder="0" applyProtection="0"/>
    <xf numFmtId="0" fontId="8" fillId="0" borderId="0"/>
    <xf numFmtId="175" fontId="11" fillId="0" borderId="0" applyFill="0" applyBorder="0" applyAlignment="0" applyProtection="0"/>
    <xf numFmtId="0" fontId="8" fillId="0" borderId="0"/>
    <xf numFmtId="9" fontId="11" fillId="0" borderId="0" applyFill="0" applyBorder="0" applyAlignment="0" applyProtection="0"/>
    <xf numFmtId="0" fontId="12" fillId="0" borderId="0" applyNumberFormat="0" applyFill="0" applyBorder="0" applyAlignment="0" applyProtection="0"/>
    <xf numFmtId="176" fontId="11" fillId="0" borderId="0" applyFill="0" applyBorder="0" applyAlignment="0" applyProtection="0"/>
    <xf numFmtId="0" fontId="13" fillId="0" borderId="0"/>
    <xf numFmtId="177" fontId="11" fillId="0" borderId="0" applyFill="0" applyBorder="0" applyAlignment="0" applyProtection="0"/>
  </cellStyleXfs>
  <cellXfs count="75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70" fontId="6" fillId="3" borderId="1" xfId="0" applyNumberFormat="1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168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7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69" fontId="6" fillId="0" borderId="1" xfId="0" applyNumberFormat="1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4" fontId="4" fillId="0" borderId="1" xfId="2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7" fontId="6" fillId="0" borderId="1" xfId="0" applyNumberFormat="1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horizontal="left" vertical="center" wrapText="1"/>
    </xf>
    <xf numFmtId="10" fontId="5" fillId="0" borderId="1" xfId="3" applyNumberFormat="1" applyFont="1" applyFill="1" applyBorder="1" applyAlignment="1">
      <alignment vertical="center" wrapText="1"/>
    </xf>
    <xf numFmtId="170" fontId="1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44" fontId="4" fillId="0" borderId="1" xfId="2" applyFont="1" applyFill="1" applyBorder="1" applyAlignment="1">
      <alignment horizontal="left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vertical="center" wrapText="1"/>
    </xf>
    <xf numFmtId="44" fontId="3" fillId="2" borderId="1" xfId="2" applyFont="1" applyFill="1" applyBorder="1" applyAlignment="1">
      <alignment horizontal="left" vertical="center" wrapText="1"/>
    </xf>
    <xf numFmtId="44" fontId="4" fillId="0" borderId="1" xfId="2" applyFont="1" applyFill="1" applyBorder="1" applyAlignment="1">
      <alignment vertical="center" wrapText="1"/>
    </xf>
    <xf numFmtId="44" fontId="3" fillId="2" borderId="1" xfId="2" applyFont="1" applyFill="1" applyBorder="1" applyAlignment="1">
      <alignment vertical="center" wrapText="1"/>
    </xf>
    <xf numFmtId="44" fontId="3" fillId="0" borderId="1" xfId="2" applyFont="1" applyFill="1" applyBorder="1" applyAlignment="1">
      <alignment horizontal="left" vertical="center" wrapText="1"/>
    </xf>
    <xf numFmtId="44" fontId="6" fillId="0" borderId="1" xfId="2" applyFont="1" applyFill="1" applyBorder="1" applyAlignment="1">
      <alignment horizontal="right" vertical="center" wrapText="1"/>
    </xf>
    <xf numFmtId="44" fontId="6" fillId="0" borderId="1" xfId="2" applyFont="1" applyFill="1" applyBorder="1" applyAlignment="1">
      <alignment vertical="center" wrapText="1"/>
    </xf>
    <xf numFmtId="44" fontId="1" fillId="0" borderId="1" xfId="2" applyFont="1" applyFill="1" applyBorder="1" applyAlignment="1">
      <alignment vertical="center" wrapText="1"/>
    </xf>
    <xf numFmtId="44" fontId="3" fillId="0" borderId="1" xfId="2" applyFont="1" applyFill="1" applyBorder="1" applyAlignment="1">
      <alignment horizontal="right" vertical="center" wrapText="1"/>
    </xf>
    <xf numFmtId="44" fontId="5" fillId="0" borderId="1" xfId="2" applyFont="1" applyFill="1" applyBorder="1" applyAlignment="1">
      <alignment vertical="center" wrapText="1"/>
    </xf>
    <xf numFmtId="44" fontId="1" fillId="0" borderId="1" xfId="2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44" fontId="4" fillId="0" borderId="0" xfId="2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44" fontId="4" fillId="0" borderId="0" xfId="2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4" fontId="4" fillId="0" borderId="0" xfId="2" applyFont="1" applyAlignment="1">
      <alignment vertical="center"/>
    </xf>
    <xf numFmtId="165" fontId="6" fillId="0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22">
    <cellStyle name="Excel Built-in Normal" xfId="13"/>
    <cellStyle name="Excel_BuiltIn_40% - Ênfase6 1" xfId="14"/>
    <cellStyle name="Moeda" xfId="2" builtinId="4"/>
    <cellStyle name="Moeda 2" xfId="15"/>
    <cellStyle name="Moeda 2 2 2 2" xfId="5"/>
    <cellStyle name="Normal" xfId="0" builtinId="0"/>
    <cellStyle name="Normal 10" xfId="8"/>
    <cellStyle name="Normal 15" xfId="9"/>
    <cellStyle name="Normal 2" xfId="6"/>
    <cellStyle name="Normal 2 10" xfId="7"/>
    <cellStyle name="Normal 2 2 2" xfId="4"/>
    <cellStyle name="Normal 2 7" xfId="16"/>
    <cellStyle name="Normal 3" xfId="12"/>
    <cellStyle name="Porcentagem" xfId="3" builtinId="5"/>
    <cellStyle name="Porcentagem 2" xfId="11"/>
    <cellStyle name="Porcentagem 2 2 2" xfId="10"/>
    <cellStyle name="Porcentagem 3" xfId="17"/>
    <cellStyle name="Sem título2" xfId="18"/>
    <cellStyle name="Separador de milhares 2" xfId="19"/>
    <cellStyle name="TableStyleLight1" xfId="20"/>
    <cellStyle name="Vírgula" xfId="1" builtinId="3"/>
    <cellStyle name="Vírgula 2" xfId="21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1442</xdr:colOff>
      <xdr:row>0</xdr:row>
      <xdr:rowOff>191944</xdr:rowOff>
    </xdr:from>
    <xdr:to>
      <xdr:col>7</xdr:col>
      <xdr:colOff>90813</xdr:colOff>
      <xdr:row>1</xdr:row>
      <xdr:rowOff>263381</xdr:rowOff>
    </xdr:to>
    <xdr:pic>
      <xdr:nvPicPr>
        <xdr:cNvPr id="2" name="Imagem 1" descr="SES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34851" y="191944"/>
          <a:ext cx="946621" cy="478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9"/>
  <sheetViews>
    <sheetView tabSelected="1" topLeftCell="A112" zoomScale="115" zoomScaleNormal="115" zoomScaleSheetLayoutView="130" workbookViewId="0">
      <selection activeCell="H129" sqref="H129"/>
    </sheetView>
  </sheetViews>
  <sheetFormatPr defaultRowHeight="11.25"/>
  <cols>
    <col min="1" max="1" width="4.85546875" style="66" bestFit="1" customWidth="1"/>
    <col min="2" max="2" width="9.7109375" style="67" bestFit="1" customWidth="1"/>
    <col min="3" max="3" width="70.7109375" style="68" customWidth="1"/>
    <col min="4" max="4" width="5" style="66" bestFit="1" customWidth="1"/>
    <col min="5" max="5" width="7.85546875" style="66" bestFit="1" customWidth="1"/>
    <col min="6" max="6" width="10.140625" style="69" bestFit="1" customWidth="1"/>
    <col min="7" max="7" width="12.85546875" style="69" bestFit="1" customWidth="1"/>
    <col min="8" max="8" width="10.85546875" style="66" bestFit="1" customWidth="1"/>
    <col min="9" max="16384" width="9.140625" style="59"/>
  </cols>
  <sheetData>
    <row r="1" spans="1:8" ht="32.25" customHeight="1">
      <c r="A1" s="72" t="s">
        <v>52</v>
      </c>
      <c r="B1" s="72"/>
      <c r="C1" s="72"/>
      <c r="D1" s="72"/>
      <c r="E1" s="72"/>
      <c r="F1" s="73"/>
      <c r="G1" s="73"/>
      <c r="H1" s="73"/>
    </row>
    <row r="2" spans="1:8" s="60" customFormat="1" ht="43.5" customHeight="1">
      <c r="A2" s="74" t="s">
        <v>232</v>
      </c>
      <c r="B2" s="74"/>
      <c r="C2" s="74"/>
      <c r="D2" s="74"/>
      <c r="E2" s="74"/>
      <c r="F2" s="73"/>
      <c r="G2" s="73"/>
      <c r="H2" s="73"/>
    </row>
    <row r="3" spans="1:8" s="60" customFormat="1">
      <c r="A3" s="5"/>
      <c r="B3" s="5"/>
      <c r="C3" s="5"/>
      <c r="D3" s="5"/>
      <c r="E3" s="5"/>
      <c r="F3" s="43"/>
      <c r="G3" s="43"/>
      <c r="H3" s="5"/>
    </row>
    <row r="4" spans="1:8" s="60" customFormat="1" ht="21">
      <c r="A4" s="2" t="s">
        <v>78</v>
      </c>
      <c r="B4" s="2" t="s">
        <v>79</v>
      </c>
      <c r="C4" s="2" t="s">
        <v>80</v>
      </c>
      <c r="D4" s="2" t="s">
        <v>81</v>
      </c>
      <c r="E4" s="2" t="s">
        <v>82</v>
      </c>
      <c r="F4" s="44" t="s">
        <v>83</v>
      </c>
      <c r="G4" s="44" t="s">
        <v>84</v>
      </c>
      <c r="H4" s="2" t="s">
        <v>85</v>
      </c>
    </row>
    <row r="5" spans="1:8" s="60" customFormat="1" ht="12" customHeight="1">
      <c r="A5" s="22"/>
      <c r="B5" s="22"/>
      <c r="C5" s="22"/>
      <c r="D5" s="22"/>
      <c r="E5" s="22"/>
      <c r="F5" s="45"/>
      <c r="G5" s="46"/>
      <c r="H5" s="35"/>
    </row>
    <row r="6" spans="1:8" s="60" customFormat="1">
      <c r="A6" s="3">
        <v>1</v>
      </c>
      <c r="B6" s="24"/>
      <c r="C6" s="1" t="s">
        <v>55</v>
      </c>
      <c r="D6" s="1"/>
      <c r="E6" s="1"/>
      <c r="F6" s="47"/>
      <c r="G6" s="47"/>
      <c r="H6" s="39">
        <f>SUM(G8:G15)</f>
        <v>13811.42</v>
      </c>
    </row>
    <row r="7" spans="1:8" s="60" customFormat="1">
      <c r="A7" s="23" t="s">
        <v>39</v>
      </c>
      <c r="B7" s="25"/>
      <c r="C7" s="23" t="s">
        <v>56</v>
      </c>
      <c r="D7" s="20"/>
      <c r="E7" s="28"/>
      <c r="F7" s="48"/>
      <c r="G7" s="48"/>
      <c r="H7" s="21"/>
    </row>
    <row r="8" spans="1:8" s="60" customFormat="1" ht="22.5">
      <c r="A8" s="21" t="s">
        <v>41</v>
      </c>
      <c r="B8" s="20" t="s">
        <v>57</v>
      </c>
      <c r="C8" s="21" t="s">
        <v>58</v>
      </c>
      <c r="D8" s="30" t="s">
        <v>59</v>
      </c>
      <c r="E8" s="31">
        <v>3</v>
      </c>
      <c r="F8" s="27">
        <v>443.56</v>
      </c>
      <c r="G8" s="48">
        <f>F8*E8</f>
        <v>1330.68</v>
      </c>
      <c r="H8" s="29"/>
    </row>
    <row r="9" spans="1:8" s="60" customFormat="1" ht="33.75">
      <c r="A9" s="21" t="s">
        <v>50</v>
      </c>
      <c r="B9" s="20" t="s">
        <v>64</v>
      </c>
      <c r="C9" s="21" t="s">
        <v>76</v>
      </c>
      <c r="D9" s="30" t="s">
        <v>3</v>
      </c>
      <c r="E9" s="31">
        <v>12</v>
      </c>
      <c r="F9" s="27">
        <v>101.83</v>
      </c>
      <c r="G9" s="48">
        <f t="shared" ref="G9:G21" si="0">F9*E9</f>
        <v>1221.96</v>
      </c>
      <c r="H9" s="29"/>
    </row>
    <row r="10" spans="1:8" s="60" customFormat="1">
      <c r="A10" s="21" t="s">
        <v>51</v>
      </c>
      <c r="B10" s="20" t="s">
        <v>177</v>
      </c>
      <c r="C10" s="21" t="s">
        <v>60</v>
      </c>
      <c r="D10" s="30" t="s">
        <v>59</v>
      </c>
      <c r="E10" s="31">
        <v>35</v>
      </c>
      <c r="F10" s="27">
        <v>40.590000000000003</v>
      </c>
      <c r="G10" s="48">
        <f t="shared" si="0"/>
        <v>1420.65</v>
      </c>
      <c r="H10" s="29"/>
    </row>
    <row r="11" spans="1:8" s="60" customFormat="1" ht="16.5" customHeight="1">
      <c r="A11" s="23" t="s">
        <v>61</v>
      </c>
      <c r="B11" s="25"/>
      <c r="C11" s="23" t="s">
        <v>62</v>
      </c>
      <c r="D11" s="20"/>
      <c r="E11" s="28"/>
      <c r="F11" s="27"/>
      <c r="G11" s="48"/>
      <c r="H11" s="29"/>
    </row>
    <row r="12" spans="1:8" s="60" customFormat="1">
      <c r="A12" s="21" t="s">
        <v>63</v>
      </c>
      <c r="B12" s="20" t="s">
        <v>64</v>
      </c>
      <c r="C12" s="21" t="s">
        <v>65</v>
      </c>
      <c r="D12" s="30" t="s">
        <v>66</v>
      </c>
      <c r="E12" s="31">
        <v>3</v>
      </c>
      <c r="F12" s="27">
        <v>3024</v>
      </c>
      <c r="G12" s="48">
        <f t="shared" si="0"/>
        <v>9072</v>
      </c>
      <c r="H12" s="29"/>
    </row>
    <row r="13" spans="1:8" s="60" customFormat="1" ht="16.5" customHeight="1">
      <c r="A13" s="23" t="s">
        <v>67</v>
      </c>
      <c r="B13" s="25"/>
      <c r="C13" s="23" t="s">
        <v>68</v>
      </c>
      <c r="D13" s="20"/>
      <c r="E13" s="28"/>
      <c r="F13" s="27"/>
      <c r="G13" s="48"/>
      <c r="H13" s="29"/>
    </row>
    <row r="14" spans="1:8" s="60" customFormat="1" ht="22.5">
      <c r="A14" s="21" t="s">
        <v>69</v>
      </c>
      <c r="B14" s="20" t="s">
        <v>70</v>
      </c>
      <c r="C14" s="21" t="s">
        <v>71</v>
      </c>
      <c r="D14" s="30" t="s">
        <v>72</v>
      </c>
      <c r="E14" s="31">
        <v>1</v>
      </c>
      <c r="F14" s="27">
        <v>539.63</v>
      </c>
      <c r="G14" s="48">
        <f t="shared" si="0"/>
        <v>539.63</v>
      </c>
      <c r="H14" s="29"/>
    </row>
    <row r="15" spans="1:8" s="60" customFormat="1" ht="22.5">
      <c r="A15" s="21" t="s">
        <v>73</v>
      </c>
      <c r="B15" s="20" t="s">
        <v>74</v>
      </c>
      <c r="C15" s="21" t="s">
        <v>75</v>
      </c>
      <c r="D15" s="30" t="s">
        <v>72</v>
      </c>
      <c r="E15" s="31">
        <v>1</v>
      </c>
      <c r="F15" s="27">
        <v>226.5</v>
      </c>
      <c r="G15" s="48">
        <f t="shared" si="0"/>
        <v>226.5</v>
      </c>
      <c r="H15" s="29"/>
    </row>
    <row r="16" spans="1:8" s="60" customFormat="1" ht="16.5" customHeight="1">
      <c r="A16" s="3">
        <v>2</v>
      </c>
      <c r="B16" s="24"/>
      <c r="C16" s="1" t="s">
        <v>77</v>
      </c>
      <c r="D16" s="1"/>
      <c r="E16" s="1"/>
      <c r="F16" s="47"/>
      <c r="G16" s="47"/>
      <c r="H16" s="39">
        <f>SUM(G17:G21)</f>
        <v>1698.5858999999998</v>
      </c>
    </row>
    <row r="17" spans="1:8" s="60" customFormat="1" ht="16.5" customHeight="1">
      <c r="A17" s="21" t="s">
        <v>40</v>
      </c>
      <c r="B17" s="20">
        <v>97622</v>
      </c>
      <c r="C17" s="21" t="s">
        <v>171</v>
      </c>
      <c r="D17" s="30" t="s">
        <v>3</v>
      </c>
      <c r="E17" s="31">
        <v>26.35</v>
      </c>
      <c r="F17" s="27">
        <v>32.46</v>
      </c>
      <c r="G17" s="48">
        <f t="shared" ref="G17" si="1">F17*E17</f>
        <v>855.32100000000003</v>
      </c>
      <c r="H17" s="21"/>
    </row>
    <row r="18" spans="1:8" s="60" customFormat="1" ht="16.5" customHeight="1">
      <c r="A18" s="21" t="s">
        <v>201</v>
      </c>
      <c r="B18" s="20">
        <v>97644</v>
      </c>
      <c r="C18" s="21" t="s">
        <v>88</v>
      </c>
      <c r="D18" s="30" t="s">
        <v>3</v>
      </c>
      <c r="E18" s="31">
        <v>1.89</v>
      </c>
      <c r="F18" s="27">
        <v>5.41</v>
      </c>
      <c r="G18" s="48">
        <f t="shared" si="0"/>
        <v>10.2249</v>
      </c>
      <c r="H18" s="21"/>
    </row>
    <row r="19" spans="1:8" s="60" customFormat="1" ht="16.5" customHeight="1">
      <c r="A19" s="21" t="s">
        <v>202</v>
      </c>
      <c r="B19" s="20">
        <v>97632</v>
      </c>
      <c r="C19" s="21" t="s">
        <v>89</v>
      </c>
      <c r="D19" s="30" t="s">
        <v>16</v>
      </c>
      <c r="E19" s="31">
        <v>3.6</v>
      </c>
      <c r="F19" s="27">
        <v>1.5</v>
      </c>
      <c r="G19" s="48">
        <f t="shared" si="0"/>
        <v>5.4</v>
      </c>
      <c r="H19" s="21"/>
    </row>
    <row r="20" spans="1:8" s="60" customFormat="1" ht="16.5" customHeight="1">
      <c r="A20" s="21" t="s">
        <v>86</v>
      </c>
      <c r="B20" s="20">
        <v>72897</v>
      </c>
      <c r="C20" s="21" t="s">
        <v>90</v>
      </c>
      <c r="D20" s="30" t="s">
        <v>18</v>
      </c>
      <c r="E20" s="31">
        <v>38</v>
      </c>
      <c r="F20" s="27">
        <v>16.47</v>
      </c>
      <c r="G20" s="48">
        <f t="shared" si="0"/>
        <v>625.8599999999999</v>
      </c>
      <c r="H20" s="21"/>
    </row>
    <row r="21" spans="1:8" s="60" customFormat="1" ht="16.5" customHeight="1">
      <c r="A21" s="21" t="s">
        <v>87</v>
      </c>
      <c r="B21" s="20">
        <v>72899</v>
      </c>
      <c r="C21" s="21" t="s">
        <v>91</v>
      </c>
      <c r="D21" s="30" t="s">
        <v>18</v>
      </c>
      <c r="E21" s="31">
        <v>38</v>
      </c>
      <c r="F21" s="27">
        <v>5.31</v>
      </c>
      <c r="G21" s="48">
        <f t="shared" si="0"/>
        <v>201.77999999999997</v>
      </c>
      <c r="H21" s="21"/>
    </row>
    <row r="22" spans="1:8" s="60" customFormat="1">
      <c r="A22" s="3">
        <v>3</v>
      </c>
      <c r="B22" s="24"/>
      <c r="C22" s="32" t="s">
        <v>42</v>
      </c>
      <c r="D22" s="32"/>
      <c r="E22" s="32"/>
      <c r="F22" s="49"/>
      <c r="G22" s="49"/>
      <c r="H22" s="39">
        <f>SUM(G24:G27)</f>
        <v>140558.56151616666</v>
      </c>
    </row>
    <row r="23" spans="1:8" s="60" customFormat="1">
      <c r="A23" s="4" t="s">
        <v>94</v>
      </c>
      <c r="B23" s="20"/>
      <c r="C23" s="12" t="s">
        <v>147</v>
      </c>
      <c r="D23" s="12"/>
      <c r="E23" s="12"/>
      <c r="F23" s="50"/>
      <c r="G23" s="48"/>
      <c r="H23" s="21"/>
    </row>
    <row r="24" spans="1:8" s="60" customFormat="1" ht="33.75">
      <c r="A24" s="6" t="s">
        <v>0</v>
      </c>
      <c r="B24" s="26" t="s">
        <v>64</v>
      </c>
      <c r="C24" s="57" t="s">
        <v>200</v>
      </c>
      <c r="D24" s="7" t="s">
        <v>18</v>
      </c>
      <c r="E24" s="8">
        <v>40.049999999999997</v>
      </c>
      <c r="F24" s="51">
        <v>255.81</v>
      </c>
      <c r="G24" s="48">
        <f t="shared" ref="G24:G27" si="2">F24*E24</f>
        <v>10245.190499999999</v>
      </c>
      <c r="H24" s="21"/>
    </row>
    <row r="25" spans="1:8" s="60" customFormat="1" ht="45" customHeight="1">
      <c r="A25" s="6" t="s">
        <v>150</v>
      </c>
      <c r="B25" s="20" t="s">
        <v>64</v>
      </c>
      <c r="C25" s="21" t="s">
        <v>212</v>
      </c>
      <c r="D25" s="30" t="s">
        <v>93</v>
      </c>
      <c r="E25" s="31">
        <v>7937</v>
      </c>
      <c r="F25" s="27">
        <v>15.51</v>
      </c>
      <c r="G25" s="48">
        <f t="shared" si="2"/>
        <v>123102.87</v>
      </c>
      <c r="H25" s="19"/>
    </row>
    <row r="26" spans="1:8" s="60" customFormat="1">
      <c r="A26" s="4" t="s">
        <v>148</v>
      </c>
      <c r="B26" s="20"/>
      <c r="C26" s="12" t="s">
        <v>95</v>
      </c>
      <c r="D26" s="20"/>
      <c r="E26" s="28"/>
      <c r="F26" s="27"/>
      <c r="G26" s="48"/>
      <c r="H26" s="19"/>
    </row>
    <row r="27" spans="1:8" s="60" customFormat="1" ht="22.5" customHeight="1">
      <c r="A27" s="6" t="s">
        <v>149</v>
      </c>
      <c r="B27" s="20" t="s">
        <v>64</v>
      </c>
      <c r="C27" s="42" t="s">
        <v>213</v>
      </c>
      <c r="D27" s="30" t="s">
        <v>3</v>
      </c>
      <c r="E27" s="31">
        <v>17.350000000000001</v>
      </c>
      <c r="F27" s="27">
        <v>415.59083666666669</v>
      </c>
      <c r="G27" s="48">
        <f t="shared" si="2"/>
        <v>7210.5010161666678</v>
      </c>
      <c r="H27" s="19"/>
    </row>
    <row r="28" spans="1:8" s="60" customFormat="1">
      <c r="A28" s="3">
        <v>4</v>
      </c>
      <c r="B28" s="24"/>
      <c r="C28" s="1" t="s">
        <v>19</v>
      </c>
      <c r="D28" s="1"/>
      <c r="E28" s="1"/>
      <c r="F28" s="47"/>
      <c r="G28" s="47"/>
      <c r="H28" s="39">
        <f>SUM(G30:G32)</f>
        <v>42193.670600000005</v>
      </c>
    </row>
    <row r="29" spans="1:8" s="60" customFormat="1">
      <c r="A29" s="4" t="s">
        <v>1</v>
      </c>
      <c r="B29" s="20"/>
      <c r="C29" s="12" t="s">
        <v>38</v>
      </c>
      <c r="D29" s="12"/>
      <c r="E29" s="12"/>
      <c r="F29" s="50"/>
      <c r="G29" s="48"/>
      <c r="H29" s="21"/>
    </row>
    <row r="30" spans="1:8" s="60" customFormat="1" ht="33.75" customHeight="1">
      <c r="A30" s="6" t="s">
        <v>2</v>
      </c>
      <c r="B30" s="26" t="s">
        <v>70</v>
      </c>
      <c r="C30" s="57" t="s">
        <v>233</v>
      </c>
      <c r="D30" s="7" t="s">
        <v>3</v>
      </c>
      <c r="E30" s="9">
        <v>130.9</v>
      </c>
      <c r="F30" s="51">
        <v>269.14999999999998</v>
      </c>
      <c r="G30" s="52">
        <f t="shared" ref="G30:G32" si="3">E30*F30</f>
        <v>35231.735000000001</v>
      </c>
      <c r="H30" s="19"/>
    </row>
    <row r="31" spans="1:8" s="60" customFormat="1" ht="22.5" customHeight="1">
      <c r="A31" s="6" t="s">
        <v>173</v>
      </c>
      <c r="B31" s="26" t="s">
        <v>53</v>
      </c>
      <c r="C31" s="57" t="s">
        <v>47</v>
      </c>
      <c r="D31" s="7" t="s">
        <v>3</v>
      </c>
      <c r="E31" s="9">
        <v>117.54</v>
      </c>
      <c r="F31" s="51">
        <v>54.57</v>
      </c>
      <c r="G31" s="52">
        <f t="shared" si="3"/>
        <v>6414.1578</v>
      </c>
      <c r="H31" s="19"/>
    </row>
    <row r="32" spans="1:8" s="60" customFormat="1" ht="22.5">
      <c r="A32" s="6" t="s">
        <v>108</v>
      </c>
      <c r="B32" s="26">
        <v>87485</v>
      </c>
      <c r="C32" s="57" t="s">
        <v>228</v>
      </c>
      <c r="D32" s="7" t="s">
        <v>3</v>
      </c>
      <c r="E32" s="9">
        <v>9.7799999999999994</v>
      </c>
      <c r="F32" s="51">
        <v>56.01</v>
      </c>
      <c r="G32" s="52">
        <f t="shared" si="3"/>
        <v>547.77779999999996</v>
      </c>
      <c r="H32" s="19"/>
    </row>
    <row r="33" spans="1:8" s="60" customFormat="1">
      <c r="A33" s="6"/>
      <c r="B33" s="26"/>
      <c r="C33" s="57"/>
      <c r="D33" s="33"/>
      <c r="E33" s="33"/>
      <c r="F33" s="51"/>
      <c r="G33" s="52"/>
      <c r="H33" s="19"/>
    </row>
    <row r="34" spans="1:8" s="60" customFormat="1">
      <c r="A34" s="3">
        <v>5</v>
      </c>
      <c r="B34" s="24"/>
      <c r="C34" s="1" t="s">
        <v>46</v>
      </c>
      <c r="D34" s="1"/>
      <c r="E34" s="1"/>
      <c r="F34" s="47"/>
      <c r="G34" s="47"/>
      <c r="H34" s="39">
        <f>SUM(G35:G36)</f>
        <v>4440.0897999999997</v>
      </c>
    </row>
    <row r="35" spans="1:8" s="60" customFormat="1" ht="11.25" customHeight="1">
      <c r="A35" s="6" t="s">
        <v>109</v>
      </c>
      <c r="B35" s="26">
        <v>96114</v>
      </c>
      <c r="C35" s="57" t="s">
        <v>92</v>
      </c>
      <c r="D35" s="7" t="s">
        <v>3</v>
      </c>
      <c r="E35" s="9">
        <v>82.8</v>
      </c>
      <c r="F35" s="51">
        <v>43.04</v>
      </c>
      <c r="G35" s="52">
        <f t="shared" ref="G35" si="4">E35*F35</f>
        <v>3563.712</v>
      </c>
      <c r="H35" s="19"/>
    </row>
    <row r="36" spans="1:8" s="60" customFormat="1" ht="11.25" customHeight="1">
      <c r="A36" s="6" t="s">
        <v>110</v>
      </c>
      <c r="B36" s="26" t="s">
        <v>64</v>
      </c>
      <c r="C36" s="57" t="s">
        <v>48</v>
      </c>
      <c r="D36" s="7" t="s">
        <v>3</v>
      </c>
      <c r="E36" s="9">
        <v>36.729999999999997</v>
      </c>
      <c r="F36" s="51">
        <v>23.86</v>
      </c>
      <c r="G36" s="52">
        <f t="shared" ref="G36" si="5">E36*F36</f>
        <v>876.37779999999987</v>
      </c>
      <c r="H36" s="19"/>
    </row>
    <row r="37" spans="1:8" s="60" customFormat="1">
      <c r="A37" s="3">
        <v>6</v>
      </c>
      <c r="B37" s="24"/>
      <c r="C37" s="1" t="s">
        <v>20</v>
      </c>
      <c r="D37" s="1"/>
      <c r="E37" s="1"/>
      <c r="F37" s="47"/>
      <c r="G37" s="47"/>
      <c r="H37" s="39">
        <f>SUM(G38:G42)</f>
        <v>11432.494000000002</v>
      </c>
    </row>
    <row r="38" spans="1:8" s="60" customFormat="1">
      <c r="A38" s="4" t="s">
        <v>4</v>
      </c>
      <c r="B38" s="20"/>
      <c r="C38" s="12" t="s">
        <v>153</v>
      </c>
      <c r="D38" s="12"/>
      <c r="E38" s="12"/>
      <c r="F38" s="50"/>
      <c r="G38" s="48"/>
      <c r="H38" s="21"/>
    </row>
    <row r="39" spans="1:8" s="60" customFormat="1" ht="11.25" customHeight="1">
      <c r="A39" s="6" t="s">
        <v>111</v>
      </c>
      <c r="B39" s="26" t="s">
        <v>152</v>
      </c>
      <c r="C39" s="57" t="s">
        <v>178</v>
      </c>
      <c r="D39" s="7" t="s">
        <v>15</v>
      </c>
      <c r="E39" s="8">
        <v>2</v>
      </c>
      <c r="F39" s="51">
        <v>2057.5100000000002</v>
      </c>
      <c r="G39" s="53">
        <f>(E39*F39)</f>
        <v>4115.0200000000004</v>
      </c>
      <c r="H39" s="34"/>
    </row>
    <row r="40" spans="1:8" s="60" customFormat="1">
      <c r="A40" s="4" t="s">
        <v>43</v>
      </c>
      <c r="B40" s="20"/>
      <c r="C40" s="12" t="s">
        <v>30</v>
      </c>
      <c r="D40" s="12"/>
      <c r="E40" s="12"/>
      <c r="F40" s="50"/>
      <c r="G40" s="46"/>
      <c r="H40" s="35"/>
    </row>
    <row r="41" spans="1:8" s="60" customFormat="1" ht="11.25" customHeight="1">
      <c r="A41" s="6" t="s">
        <v>112</v>
      </c>
      <c r="B41" s="26" t="s">
        <v>64</v>
      </c>
      <c r="C41" s="57" t="s">
        <v>224</v>
      </c>
      <c r="D41" s="7" t="s">
        <v>15</v>
      </c>
      <c r="E41" s="8">
        <v>6</v>
      </c>
      <c r="F41" s="51">
        <v>1219.5790000000002</v>
      </c>
      <c r="G41" s="52">
        <f>F41*E41</f>
        <v>7317.4740000000011</v>
      </c>
      <c r="H41" s="19"/>
    </row>
    <row r="42" spans="1:8" s="60" customFormat="1" ht="11.25" customHeight="1">
      <c r="A42" s="6"/>
      <c r="B42" s="26"/>
      <c r="C42" s="57"/>
      <c r="D42" s="26"/>
      <c r="E42" s="71"/>
      <c r="F42" s="51"/>
      <c r="G42" s="52"/>
      <c r="H42" s="19"/>
    </row>
    <row r="43" spans="1:8" s="60" customFormat="1">
      <c r="A43" s="3">
        <v>7</v>
      </c>
      <c r="B43" s="24"/>
      <c r="C43" s="1" t="s">
        <v>5</v>
      </c>
      <c r="D43" s="1"/>
      <c r="E43" s="1"/>
      <c r="F43" s="47"/>
      <c r="G43" s="47"/>
      <c r="H43" s="39">
        <f>SUM(G44:G49)</f>
        <v>15066.374599999999</v>
      </c>
    </row>
    <row r="44" spans="1:8" s="60" customFormat="1">
      <c r="A44" s="4" t="s">
        <v>6</v>
      </c>
      <c r="B44" s="10"/>
      <c r="C44" s="12" t="s">
        <v>8</v>
      </c>
      <c r="D44" s="12"/>
      <c r="E44" s="12"/>
      <c r="F44" s="50"/>
      <c r="G44" s="53"/>
      <c r="H44" s="36"/>
    </row>
    <row r="45" spans="1:8" s="60" customFormat="1" ht="11.25" customHeight="1">
      <c r="A45" s="57" t="s">
        <v>113</v>
      </c>
      <c r="B45" s="26">
        <v>94216</v>
      </c>
      <c r="C45" s="57" t="s">
        <v>208</v>
      </c>
      <c r="D45" s="7" t="s">
        <v>3</v>
      </c>
      <c r="E45" s="8">
        <v>75.88</v>
      </c>
      <c r="F45" s="51">
        <v>150.63999999999999</v>
      </c>
      <c r="G45" s="52">
        <f>(E45*F45)</f>
        <v>11430.563199999999</v>
      </c>
      <c r="H45" s="19"/>
    </row>
    <row r="46" spans="1:8" s="60" customFormat="1">
      <c r="A46" s="4" t="s">
        <v>7</v>
      </c>
      <c r="B46" s="10"/>
      <c r="C46" s="12" t="s">
        <v>34</v>
      </c>
      <c r="D46" s="12"/>
      <c r="E46" s="12"/>
      <c r="F46" s="50"/>
      <c r="G46" s="53"/>
      <c r="H46" s="36"/>
    </row>
    <row r="47" spans="1:8" s="60" customFormat="1">
      <c r="A47" s="57" t="s">
        <v>114</v>
      </c>
      <c r="B47" s="10">
        <v>94231</v>
      </c>
      <c r="C47" s="57" t="s">
        <v>179</v>
      </c>
      <c r="D47" s="7" t="s">
        <v>16</v>
      </c>
      <c r="E47" s="8">
        <v>46.07</v>
      </c>
      <c r="F47" s="51">
        <v>29.4</v>
      </c>
      <c r="G47" s="52">
        <f>(E47*F47)</f>
        <v>1354.4579999999999</v>
      </c>
      <c r="H47" s="36"/>
    </row>
    <row r="48" spans="1:8" s="60" customFormat="1" ht="11.25" customHeight="1">
      <c r="A48" s="57" t="s">
        <v>151</v>
      </c>
      <c r="B48" s="26">
        <v>94228</v>
      </c>
      <c r="C48" s="57" t="s">
        <v>180</v>
      </c>
      <c r="D48" s="7" t="s">
        <v>16</v>
      </c>
      <c r="E48" s="8">
        <v>18.600000000000001</v>
      </c>
      <c r="F48" s="51">
        <v>58.74</v>
      </c>
      <c r="G48" s="52">
        <f>(E48*F48)</f>
        <v>1092.5640000000001</v>
      </c>
      <c r="H48" s="19"/>
    </row>
    <row r="49" spans="1:8" s="60" customFormat="1">
      <c r="A49" s="57" t="s">
        <v>207</v>
      </c>
      <c r="B49" s="26" t="s">
        <v>64</v>
      </c>
      <c r="C49" s="57" t="s">
        <v>206</v>
      </c>
      <c r="D49" s="7" t="s">
        <v>16</v>
      </c>
      <c r="E49" s="8">
        <v>36.31</v>
      </c>
      <c r="F49" s="51">
        <v>32.74</v>
      </c>
      <c r="G49" s="52">
        <f>(E49*F49)</f>
        <v>1188.7894000000001</v>
      </c>
      <c r="H49" s="19"/>
    </row>
    <row r="50" spans="1:8" s="60" customFormat="1" ht="15" customHeight="1">
      <c r="A50" s="33"/>
      <c r="B50" s="33"/>
      <c r="C50" s="33"/>
      <c r="D50" s="33"/>
      <c r="E50" s="33"/>
      <c r="F50" s="54"/>
      <c r="G50" s="55"/>
      <c r="H50" s="38"/>
    </row>
    <row r="51" spans="1:8" s="60" customFormat="1" ht="13.5" customHeight="1">
      <c r="A51" s="3">
        <v>8</v>
      </c>
      <c r="B51" s="24"/>
      <c r="C51" s="1" t="s">
        <v>21</v>
      </c>
      <c r="D51" s="1"/>
      <c r="E51" s="1"/>
      <c r="F51" s="47"/>
      <c r="G51" s="47"/>
      <c r="H51" s="39">
        <f>SUM(G52:G56)</f>
        <v>12269.773999999999</v>
      </c>
    </row>
    <row r="52" spans="1:8" s="60" customFormat="1" ht="11.25" customHeight="1">
      <c r="A52" s="6" t="s">
        <v>9</v>
      </c>
      <c r="B52" s="26">
        <v>96620</v>
      </c>
      <c r="C52" s="57" t="s">
        <v>172</v>
      </c>
      <c r="D52" s="7" t="s">
        <v>3</v>
      </c>
      <c r="E52" s="8">
        <v>4.6399999999999997</v>
      </c>
      <c r="F52" s="51">
        <v>412.24</v>
      </c>
      <c r="G52" s="52">
        <f t="shared" ref="G52:G56" si="6">E52*F52</f>
        <v>1912.7936</v>
      </c>
      <c r="H52" s="19"/>
    </row>
    <row r="53" spans="1:8" s="60" customFormat="1" ht="22.5" customHeight="1">
      <c r="A53" s="6" t="s">
        <v>44</v>
      </c>
      <c r="B53" s="26">
        <v>87263</v>
      </c>
      <c r="C53" s="57" t="s">
        <v>181</v>
      </c>
      <c r="D53" s="7" t="s">
        <v>3</v>
      </c>
      <c r="E53" s="8">
        <v>85.63</v>
      </c>
      <c r="F53" s="51">
        <v>84.59</v>
      </c>
      <c r="G53" s="52">
        <f t="shared" si="6"/>
        <v>7243.4417000000003</v>
      </c>
      <c r="H53" s="19"/>
    </row>
    <row r="54" spans="1:8" s="60" customFormat="1" ht="11.25" customHeight="1">
      <c r="A54" s="6" t="s">
        <v>45</v>
      </c>
      <c r="B54" s="26">
        <v>98689</v>
      </c>
      <c r="C54" s="57" t="s">
        <v>199</v>
      </c>
      <c r="D54" s="7" t="s">
        <v>16</v>
      </c>
      <c r="E54" s="8">
        <v>3.1</v>
      </c>
      <c r="F54" s="51">
        <v>74.42</v>
      </c>
      <c r="G54" s="52">
        <f t="shared" si="6"/>
        <v>230.702</v>
      </c>
      <c r="H54" s="19"/>
    </row>
    <row r="55" spans="1:8" s="60" customFormat="1">
      <c r="A55" s="6" t="s">
        <v>196</v>
      </c>
      <c r="B55" s="26">
        <v>98685</v>
      </c>
      <c r="C55" s="57" t="s">
        <v>198</v>
      </c>
      <c r="D55" s="7" t="s">
        <v>16</v>
      </c>
      <c r="E55" s="8">
        <v>35.99</v>
      </c>
      <c r="F55" s="51">
        <v>52.33</v>
      </c>
      <c r="G55" s="52">
        <f t="shared" si="6"/>
        <v>1883.3567</v>
      </c>
      <c r="H55" s="19"/>
    </row>
    <row r="56" spans="1:8" s="60" customFormat="1" ht="22.5">
      <c r="A56" s="6" t="s">
        <v>197</v>
      </c>
      <c r="B56" s="26">
        <v>84088</v>
      </c>
      <c r="C56" s="57" t="s">
        <v>209</v>
      </c>
      <c r="D56" s="7" t="s">
        <v>16</v>
      </c>
      <c r="E56" s="8">
        <v>12</v>
      </c>
      <c r="F56" s="51">
        <v>83.29</v>
      </c>
      <c r="G56" s="52">
        <f t="shared" si="6"/>
        <v>999.48</v>
      </c>
      <c r="H56" s="19"/>
    </row>
    <row r="57" spans="1:8" s="60" customFormat="1" ht="10.5" customHeight="1">
      <c r="A57" s="33"/>
      <c r="B57" s="33"/>
      <c r="C57" s="33"/>
      <c r="D57" s="33"/>
      <c r="E57" s="33"/>
      <c r="F57" s="54"/>
      <c r="G57" s="55"/>
      <c r="H57" s="38"/>
    </row>
    <row r="58" spans="1:8" s="60" customFormat="1">
      <c r="A58" s="3">
        <v>9</v>
      </c>
      <c r="B58" s="24"/>
      <c r="C58" s="1" t="s">
        <v>174</v>
      </c>
      <c r="D58" s="1"/>
      <c r="E58" s="1"/>
      <c r="F58" s="47"/>
      <c r="G58" s="47"/>
      <c r="H58" s="39">
        <f>SUM(G59:G66)</f>
        <v>10226.997600000001</v>
      </c>
    </row>
    <row r="59" spans="1:8" s="60" customFormat="1" ht="22.5">
      <c r="A59" s="6" t="s">
        <v>10</v>
      </c>
      <c r="B59" s="26">
        <v>87874</v>
      </c>
      <c r="C59" s="57" t="s">
        <v>222</v>
      </c>
      <c r="D59" s="7" t="s">
        <v>18</v>
      </c>
      <c r="E59" s="8">
        <v>19.559999999999999</v>
      </c>
      <c r="F59" s="51">
        <v>4.05</v>
      </c>
      <c r="G59" s="52">
        <f>E59*F59</f>
        <v>79.217999999999989</v>
      </c>
      <c r="H59" s="19"/>
    </row>
    <row r="60" spans="1:8" s="60" customFormat="1" ht="33.75">
      <c r="A60" s="6" t="s">
        <v>115</v>
      </c>
      <c r="B60" s="26">
        <v>87529</v>
      </c>
      <c r="C60" s="57" t="s">
        <v>223</v>
      </c>
      <c r="D60" s="7" t="s">
        <v>3</v>
      </c>
      <c r="E60" s="8">
        <v>19.559999999999999</v>
      </c>
      <c r="F60" s="51">
        <v>25.13</v>
      </c>
      <c r="G60" s="52">
        <f>E60*F60</f>
        <v>491.54279999999994</v>
      </c>
      <c r="H60" s="19"/>
    </row>
    <row r="61" spans="1:8" s="60" customFormat="1" ht="15" customHeight="1">
      <c r="A61" s="6" t="s">
        <v>116</v>
      </c>
      <c r="B61" s="26">
        <v>88497</v>
      </c>
      <c r="C61" s="57" t="s">
        <v>227</v>
      </c>
      <c r="D61" s="7" t="s">
        <v>3</v>
      </c>
      <c r="E61" s="8">
        <v>235.53</v>
      </c>
      <c r="F61" s="51">
        <v>10.7</v>
      </c>
      <c r="G61" s="52">
        <f>E61*F61</f>
        <v>2520.1709999999998</v>
      </c>
      <c r="H61" s="19"/>
    </row>
    <row r="62" spans="1:8" s="60" customFormat="1" ht="15" customHeight="1">
      <c r="A62" s="6" t="s">
        <v>117</v>
      </c>
      <c r="B62" s="26">
        <v>88488</v>
      </c>
      <c r="C62" s="57" t="s">
        <v>226</v>
      </c>
      <c r="D62" s="7" t="s">
        <v>3</v>
      </c>
      <c r="E62" s="11">
        <v>82.8</v>
      </c>
      <c r="F62" s="51">
        <v>13.16</v>
      </c>
      <c r="G62" s="52">
        <f t="shared" ref="G62:G66" si="7">E62*F62</f>
        <v>1089.6479999999999</v>
      </c>
      <c r="H62" s="19"/>
    </row>
    <row r="63" spans="1:8" s="60" customFormat="1" ht="15" customHeight="1">
      <c r="A63" s="6" t="s">
        <v>118</v>
      </c>
      <c r="B63" s="10">
        <v>88489</v>
      </c>
      <c r="C63" s="57" t="s">
        <v>231</v>
      </c>
      <c r="D63" s="7" t="s">
        <v>3</v>
      </c>
      <c r="E63" s="11">
        <v>274.5</v>
      </c>
      <c r="F63" s="51">
        <v>11.86</v>
      </c>
      <c r="G63" s="52">
        <f t="shared" si="7"/>
        <v>3255.5699999999997</v>
      </c>
      <c r="H63" s="19"/>
    </row>
    <row r="64" spans="1:8" s="60" customFormat="1">
      <c r="A64" s="6" t="s">
        <v>155</v>
      </c>
      <c r="B64" s="10" t="s">
        <v>156</v>
      </c>
      <c r="C64" s="57" t="s">
        <v>211</v>
      </c>
      <c r="D64" s="7" t="s">
        <v>3</v>
      </c>
      <c r="E64" s="8">
        <v>15.14</v>
      </c>
      <c r="F64" s="51">
        <v>10.43</v>
      </c>
      <c r="G64" s="52">
        <f t="shared" si="7"/>
        <v>157.9102</v>
      </c>
      <c r="H64" s="19"/>
    </row>
    <row r="65" spans="1:8" s="60" customFormat="1" ht="11.25" customHeight="1">
      <c r="A65" s="6" t="s">
        <v>175</v>
      </c>
      <c r="B65" s="10" t="s">
        <v>157</v>
      </c>
      <c r="C65" s="57" t="s">
        <v>210</v>
      </c>
      <c r="D65" s="7" t="s">
        <v>3</v>
      </c>
      <c r="E65" s="8">
        <v>15.14</v>
      </c>
      <c r="F65" s="51">
        <v>20.8</v>
      </c>
      <c r="G65" s="52">
        <f t="shared" si="7"/>
        <v>314.91200000000003</v>
      </c>
      <c r="H65" s="19"/>
    </row>
    <row r="66" spans="1:8" s="60" customFormat="1" ht="15" customHeight="1">
      <c r="A66" s="6" t="s">
        <v>176</v>
      </c>
      <c r="B66" s="10" t="s">
        <v>163</v>
      </c>
      <c r="C66" s="57" t="s">
        <v>182</v>
      </c>
      <c r="D66" s="7" t="s">
        <v>3</v>
      </c>
      <c r="E66" s="8">
        <v>47.52</v>
      </c>
      <c r="F66" s="51">
        <v>48.78</v>
      </c>
      <c r="G66" s="52">
        <f t="shared" si="7"/>
        <v>2318.0256000000004</v>
      </c>
      <c r="H66" s="19"/>
    </row>
    <row r="67" spans="1:8" s="60" customFormat="1" ht="15" customHeight="1">
      <c r="A67" s="6"/>
      <c r="B67" s="10"/>
      <c r="C67" s="57"/>
      <c r="D67" s="33"/>
      <c r="E67" s="33"/>
      <c r="F67" s="51"/>
      <c r="G67" s="52"/>
      <c r="H67" s="19"/>
    </row>
    <row r="68" spans="1:8" s="60" customFormat="1">
      <c r="A68" s="3">
        <v>10</v>
      </c>
      <c r="B68" s="24"/>
      <c r="C68" s="1" t="s">
        <v>22</v>
      </c>
      <c r="D68" s="1"/>
      <c r="E68" s="1"/>
      <c r="F68" s="47"/>
      <c r="G68" s="47"/>
      <c r="H68" s="39">
        <f>SUM(G70:G88)</f>
        <v>5130.5973999999987</v>
      </c>
    </row>
    <row r="69" spans="1:8" s="60" customFormat="1">
      <c r="A69" s="4" t="s">
        <v>11</v>
      </c>
      <c r="B69" s="20"/>
      <c r="C69" s="12" t="s">
        <v>23</v>
      </c>
      <c r="D69" s="5"/>
      <c r="E69" s="5"/>
      <c r="F69" s="43"/>
      <c r="G69" s="48"/>
      <c r="H69" s="21"/>
    </row>
    <row r="70" spans="1:8" s="60" customFormat="1" ht="22.5" customHeight="1">
      <c r="A70" s="6" t="s">
        <v>119</v>
      </c>
      <c r="B70" s="26" t="s">
        <v>12</v>
      </c>
      <c r="C70" s="57" t="s">
        <v>54</v>
      </c>
      <c r="D70" s="7" t="s">
        <v>15</v>
      </c>
      <c r="E70" s="8">
        <v>1</v>
      </c>
      <c r="F70" s="51">
        <v>397.44</v>
      </c>
      <c r="G70" s="52">
        <f>E70*F70</f>
        <v>397.44</v>
      </c>
      <c r="H70" s="19"/>
    </row>
    <row r="71" spans="1:8" s="60" customFormat="1">
      <c r="A71" s="4" t="s">
        <v>96</v>
      </c>
      <c r="B71" s="20"/>
      <c r="C71" s="12" t="s">
        <v>24</v>
      </c>
      <c r="D71" s="12"/>
      <c r="E71" s="12"/>
      <c r="F71" s="50"/>
      <c r="G71" s="46"/>
      <c r="H71" s="35"/>
    </row>
    <row r="72" spans="1:8" s="60" customFormat="1" ht="22.5" customHeight="1">
      <c r="A72" s="6" t="s">
        <v>120</v>
      </c>
      <c r="B72" s="26" t="s">
        <v>13</v>
      </c>
      <c r="C72" s="57" t="s">
        <v>14</v>
      </c>
      <c r="D72" s="7" t="s">
        <v>15</v>
      </c>
      <c r="E72" s="8">
        <v>3</v>
      </c>
      <c r="F72" s="51">
        <v>13.61</v>
      </c>
      <c r="G72" s="52">
        <f>E72*F72</f>
        <v>40.83</v>
      </c>
      <c r="H72" s="19"/>
    </row>
    <row r="73" spans="1:8" s="60" customFormat="1" ht="22.5" customHeight="1">
      <c r="A73" s="6" t="s">
        <v>121</v>
      </c>
      <c r="B73" s="26" t="s">
        <v>36</v>
      </c>
      <c r="C73" s="57" t="s">
        <v>35</v>
      </c>
      <c r="D73" s="7" t="s">
        <v>15</v>
      </c>
      <c r="E73" s="8">
        <v>3</v>
      </c>
      <c r="F73" s="51">
        <v>21.23</v>
      </c>
      <c r="G73" s="52">
        <f t="shared" ref="G73:G88" si="8">E73*F73</f>
        <v>63.69</v>
      </c>
      <c r="H73" s="19"/>
    </row>
    <row r="74" spans="1:8" s="60" customFormat="1">
      <c r="A74" s="4" t="s">
        <v>97</v>
      </c>
      <c r="B74" s="20"/>
      <c r="C74" s="12" t="s">
        <v>25</v>
      </c>
      <c r="D74" s="12"/>
      <c r="E74" s="12"/>
      <c r="F74" s="50"/>
      <c r="G74" s="46"/>
      <c r="H74" s="35"/>
    </row>
    <row r="75" spans="1:8" s="60" customFormat="1" ht="22.5" customHeight="1">
      <c r="A75" s="6" t="s">
        <v>122</v>
      </c>
      <c r="B75" s="26">
        <v>39390</v>
      </c>
      <c r="C75" s="57" t="s">
        <v>183</v>
      </c>
      <c r="D75" s="7" t="s">
        <v>15</v>
      </c>
      <c r="E75" s="8">
        <v>16</v>
      </c>
      <c r="F75" s="51">
        <v>108.44</v>
      </c>
      <c r="G75" s="52">
        <f t="shared" si="8"/>
        <v>1735.04</v>
      </c>
      <c r="H75" s="19"/>
    </row>
    <row r="76" spans="1:8" s="60" customFormat="1">
      <c r="A76" s="4" t="s">
        <v>98</v>
      </c>
      <c r="B76" s="20"/>
      <c r="C76" s="12" t="s">
        <v>26</v>
      </c>
      <c r="D76" s="12"/>
      <c r="E76" s="12"/>
      <c r="F76" s="50"/>
      <c r="G76" s="46"/>
      <c r="H76" s="35"/>
    </row>
    <row r="77" spans="1:8" s="60" customFormat="1" ht="22.5" customHeight="1">
      <c r="A77" s="13" t="s">
        <v>123</v>
      </c>
      <c r="B77" s="26">
        <v>92023</v>
      </c>
      <c r="C77" s="14" t="s">
        <v>162</v>
      </c>
      <c r="D77" s="7" t="s">
        <v>15</v>
      </c>
      <c r="E77" s="15">
        <v>2</v>
      </c>
      <c r="F77" s="51">
        <v>31.58</v>
      </c>
      <c r="G77" s="52">
        <f t="shared" si="8"/>
        <v>63.16</v>
      </c>
      <c r="H77" s="19"/>
    </row>
    <row r="78" spans="1:8" s="60" customFormat="1">
      <c r="A78" s="4" t="s">
        <v>100</v>
      </c>
      <c r="B78" s="20"/>
      <c r="C78" s="12" t="s">
        <v>27</v>
      </c>
      <c r="D78" s="12"/>
      <c r="E78" s="12"/>
      <c r="F78" s="50"/>
      <c r="G78" s="46"/>
      <c r="H78" s="35"/>
    </row>
    <row r="79" spans="1:8" s="60" customFormat="1" ht="22.5" customHeight="1">
      <c r="A79" s="13" t="s">
        <v>203</v>
      </c>
      <c r="B79" s="26">
        <v>91993</v>
      </c>
      <c r="C79" s="57" t="s">
        <v>161</v>
      </c>
      <c r="D79" s="7" t="s">
        <v>15</v>
      </c>
      <c r="E79" s="15">
        <v>3</v>
      </c>
      <c r="F79" s="51">
        <v>29.06</v>
      </c>
      <c r="G79" s="52">
        <f t="shared" si="8"/>
        <v>87.179999999999993</v>
      </c>
      <c r="H79" s="19"/>
    </row>
    <row r="80" spans="1:8" s="60" customFormat="1" ht="22.5" customHeight="1">
      <c r="A80" s="13" t="s">
        <v>124</v>
      </c>
      <c r="B80" s="26">
        <v>92000</v>
      </c>
      <c r="C80" s="57" t="s">
        <v>160</v>
      </c>
      <c r="D80" s="7" t="s">
        <v>15</v>
      </c>
      <c r="E80" s="15">
        <v>9</v>
      </c>
      <c r="F80" s="51">
        <v>18.829999999999998</v>
      </c>
      <c r="G80" s="52">
        <f t="shared" si="8"/>
        <v>169.46999999999997</v>
      </c>
      <c r="H80" s="19"/>
    </row>
    <row r="81" spans="1:8" s="60" customFormat="1" ht="15.95" customHeight="1">
      <c r="A81" s="4" t="s">
        <v>101</v>
      </c>
      <c r="B81" s="20"/>
      <c r="C81" s="12" t="s">
        <v>33</v>
      </c>
      <c r="D81" s="12"/>
      <c r="E81" s="12"/>
      <c r="F81" s="50"/>
      <c r="G81" s="46"/>
      <c r="H81" s="35"/>
    </row>
    <row r="82" spans="1:8" s="60" customFormat="1" ht="22.5" customHeight="1">
      <c r="A82" s="13" t="s">
        <v>125</v>
      </c>
      <c r="B82" s="26">
        <v>91926</v>
      </c>
      <c r="C82" s="57" t="s">
        <v>164</v>
      </c>
      <c r="D82" s="7" t="s">
        <v>16</v>
      </c>
      <c r="E82" s="9">
        <v>155.43</v>
      </c>
      <c r="F82" s="56">
        <v>2.58</v>
      </c>
      <c r="G82" s="52">
        <f t="shared" si="8"/>
        <v>401.00940000000003</v>
      </c>
      <c r="H82" s="41"/>
    </row>
    <row r="83" spans="1:8" s="60" customFormat="1" ht="22.5" customHeight="1">
      <c r="A83" s="13" t="s">
        <v>126</v>
      </c>
      <c r="B83" s="26">
        <v>91928</v>
      </c>
      <c r="C83" s="57" t="s">
        <v>165</v>
      </c>
      <c r="D83" s="7" t="s">
        <v>16</v>
      </c>
      <c r="E83" s="9">
        <v>58.41</v>
      </c>
      <c r="F83" s="56">
        <v>4.1399999999999997</v>
      </c>
      <c r="G83" s="52">
        <f t="shared" si="8"/>
        <v>241.81739999999996</v>
      </c>
      <c r="H83" s="41"/>
    </row>
    <row r="84" spans="1:8" s="60" customFormat="1" ht="22.5" customHeight="1">
      <c r="A84" s="13" t="s">
        <v>127</v>
      </c>
      <c r="B84" s="26">
        <v>91935</v>
      </c>
      <c r="C84" s="57" t="s">
        <v>166</v>
      </c>
      <c r="D84" s="7" t="s">
        <v>16</v>
      </c>
      <c r="E84" s="9">
        <v>84.43</v>
      </c>
      <c r="F84" s="56">
        <v>15.07</v>
      </c>
      <c r="G84" s="52">
        <f t="shared" si="8"/>
        <v>1272.3601000000001</v>
      </c>
      <c r="H84" s="41"/>
    </row>
    <row r="85" spans="1:8" s="60" customFormat="1">
      <c r="A85" s="4" t="s">
        <v>128</v>
      </c>
      <c r="B85" s="20"/>
      <c r="C85" s="12" t="s">
        <v>37</v>
      </c>
      <c r="D85" s="12"/>
      <c r="E85" s="12"/>
      <c r="F85" s="50"/>
      <c r="G85" s="46"/>
      <c r="H85" s="35"/>
    </row>
    <row r="86" spans="1:8" s="60" customFormat="1" ht="22.5" customHeight="1">
      <c r="A86" s="13" t="s">
        <v>129</v>
      </c>
      <c r="B86" s="26">
        <v>91834</v>
      </c>
      <c r="C86" s="57" t="s">
        <v>167</v>
      </c>
      <c r="D86" s="7" t="s">
        <v>16</v>
      </c>
      <c r="E86" s="9">
        <v>60.54</v>
      </c>
      <c r="F86" s="56">
        <v>5.85</v>
      </c>
      <c r="G86" s="52">
        <f t="shared" si="8"/>
        <v>354.15899999999999</v>
      </c>
      <c r="H86" s="41"/>
    </row>
    <row r="87" spans="1:8" s="60" customFormat="1" ht="22.5" customHeight="1">
      <c r="A87" s="13" t="s">
        <v>130</v>
      </c>
      <c r="B87" s="26">
        <v>91854</v>
      </c>
      <c r="C87" s="57" t="s">
        <v>168</v>
      </c>
      <c r="D87" s="7" t="s">
        <v>16</v>
      </c>
      <c r="E87" s="9">
        <v>16.5</v>
      </c>
      <c r="F87" s="56">
        <v>6.31</v>
      </c>
      <c r="G87" s="52">
        <f t="shared" si="8"/>
        <v>104.11499999999999</v>
      </c>
      <c r="H87" s="41"/>
    </row>
    <row r="88" spans="1:8" s="60" customFormat="1" ht="22.5" customHeight="1">
      <c r="A88" s="13" t="s">
        <v>131</v>
      </c>
      <c r="B88" s="26">
        <v>91846</v>
      </c>
      <c r="C88" s="57" t="s">
        <v>169</v>
      </c>
      <c r="D88" s="7" t="s">
        <v>16</v>
      </c>
      <c r="E88" s="9">
        <v>31.35</v>
      </c>
      <c r="F88" s="56">
        <v>6.39</v>
      </c>
      <c r="G88" s="52">
        <f t="shared" si="8"/>
        <v>200.32650000000001</v>
      </c>
      <c r="H88" s="41"/>
    </row>
    <row r="89" spans="1:8" s="60" customFormat="1" ht="15" customHeight="1">
      <c r="A89" s="33"/>
      <c r="B89" s="33"/>
      <c r="C89" s="33"/>
      <c r="D89" s="33"/>
      <c r="E89" s="33"/>
      <c r="F89" s="54"/>
      <c r="G89" s="55"/>
      <c r="H89" s="38"/>
    </row>
    <row r="90" spans="1:8" s="60" customFormat="1">
      <c r="A90" s="3">
        <v>11</v>
      </c>
      <c r="B90" s="24"/>
      <c r="C90" s="1" t="s">
        <v>170</v>
      </c>
      <c r="D90" s="1"/>
      <c r="E90" s="1"/>
      <c r="F90" s="47"/>
      <c r="G90" s="47"/>
      <c r="H90" s="39">
        <f>SUM(G92:G100)</f>
        <v>1958.6983999999998</v>
      </c>
    </row>
    <row r="91" spans="1:8" s="60" customFormat="1">
      <c r="A91" s="4" t="s">
        <v>32</v>
      </c>
      <c r="B91" s="20"/>
      <c r="C91" s="12" t="s">
        <v>17</v>
      </c>
      <c r="D91" s="12"/>
      <c r="E91" s="12"/>
      <c r="F91" s="50"/>
      <c r="G91" s="50"/>
      <c r="H91" s="12"/>
    </row>
    <row r="92" spans="1:8" s="60" customFormat="1" ht="22.5">
      <c r="A92" s="6" t="s">
        <v>132</v>
      </c>
      <c r="B92" s="26">
        <v>89865</v>
      </c>
      <c r="C92" s="57" t="s">
        <v>184</v>
      </c>
      <c r="D92" s="7" t="s">
        <v>16</v>
      </c>
      <c r="E92" s="8">
        <v>20.9</v>
      </c>
      <c r="F92" s="51">
        <v>8.98</v>
      </c>
      <c r="G92" s="52">
        <f t="shared" ref="G92:G100" si="9">SUM(E92*F92)</f>
        <v>187.68199999999999</v>
      </c>
      <c r="H92" s="19"/>
    </row>
    <row r="93" spans="1:8" s="60" customFormat="1" ht="22.5" customHeight="1">
      <c r="A93" s="6" t="s">
        <v>133</v>
      </c>
      <c r="B93" s="26">
        <v>89848</v>
      </c>
      <c r="C93" s="57" t="s">
        <v>185</v>
      </c>
      <c r="D93" s="7" t="s">
        <v>16</v>
      </c>
      <c r="E93" s="8">
        <v>29.939999999999994</v>
      </c>
      <c r="F93" s="51">
        <v>20.059999999999999</v>
      </c>
      <c r="G93" s="52">
        <f t="shared" si="9"/>
        <v>600.59639999999979</v>
      </c>
      <c r="H93" s="19"/>
    </row>
    <row r="94" spans="1:8" s="60" customFormat="1" ht="22.5" customHeight="1">
      <c r="A94" s="6" t="s">
        <v>134</v>
      </c>
      <c r="B94" s="26">
        <v>89746</v>
      </c>
      <c r="C94" s="57" t="s">
        <v>186</v>
      </c>
      <c r="D94" s="7" t="s">
        <v>15</v>
      </c>
      <c r="E94" s="8">
        <v>2</v>
      </c>
      <c r="F94" s="56">
        <v>16.420000000000002</v>
      </c>
      <c r="G94" s="52">
        <f t="shared" si="9"/>
        <v>32.840000000000003</v>
      </c>
      <c r="H94" s="19"/>
    </row>
    <row r="95" spans="1:8" s="60" customFormat="1" ht="22.5" customHeight="1">
      <c r="A95" s="6" t="s">
        <v>135</v>
      </c>
      <c r="B95" s="26">
        <v>89867</v>
      </c>
      <c r="C95" s="57" t="s">
        <v>187</v>
      </c>
      <c r="D95" s="7" t="s">
        <v>15</v>
      </c>
      <c r="E95" s="8">
        <v>6</v>
      </c>
      <c r="F95" s="56">
        <v>4.08</v>
      </c>
      <c r="G95" s="52">
        <f t="shared" si="9"/>
        <v>24.48</v>
      </c>
      <c r="H95" s="19"/>
    </row>
    <row r="96" spans="1:8" s="60" customFormat="1" ht="22.5" customHeight="1">
      <c r="A96" s="6" t="s">
        <v>136</v>
      </c>
      <c r="B96" s="26">
        <v>89744</v>
      </c>
      <c r="C96" s="57" t="s">
        <v>188</v>
      </c>
      <c r="D96" s="7" t="s">
        <v>15</v>
      </c>
      <c r="E96" s="8">
        <v>5</v>
      </c>
      <c r="F96" s="56">
        <v>16.45</v>
      </c>
      <c r="G96" s="52">
        <f t="shared" si="9"/>
        <v>82.25</v>
      </c>
      <c r="H96" s="19"/>
    </row>
    <row r="97" spans="1:8" s="60" customFormat="1" ht="22.5" customHeight="1">
      <c r="A97" s="6" t="s">
        <v>137</v>
      </c>
      <c r="B97" s="26">
        <v>89719</v>
      </c>
      <c r="C97" s="57" t="s">
        <v>189</v>
      </c>
      <c r="D97" s="7" t="s">
        <v>15</v>
      </c>
      <c r="E97" s="8">
        <v>3</v>
      </c>
      <c r="F97" s="56">
        <v>6.84</v>
      </c>
      <c r="G97" s="52">
        <f t="shared" si="9"/>
        <v>20.52</v>
      </c>
      <c r="H97" s="19"/>
    </row>
    <row r="98" spans="1:8" s="60" customFormat="1" ht="22.5" customHeight="1">
      <c r="A98" s="6" t="s">
        <v>138</v>
      </c>
      <c r="B98" s="10">
        <v>89482</v>
      </c>
      <c r="C98" s="57" t="s">
        <v>159</v>
      </c>
      <c r="D98" s="7" t="s">
        <v>15</v>
      </c>
      <c r="E98" s="15">
        <v>5</v>
      </c>
      <c r="F98" s="51">
        <v>17.77</v>
      </c>
      <c r="G98" s="52">
        <f t="shared" si="9"/>
        <v>88.85</v>
      </c>
      <c r="H98" s="37"/>
    </row>
    <row r="99" spans="1:8" s="60" customFormat="1" ht="22.5" customHeight="1">
      <c r="A99" s="6" t="s">
        <v>139</v>
      </c>
      <c r="B99" s="26">
        <v>89796</v>
      </c>
      <c r="C99" s="57" t="s">
        <v>230</v>
      </c>
      <c r="D99" s="7" t="s">
        <v>15</v>
      </c>
      <c r="E99" s="15">
        <v>4</v>
      </c>
      <c r="F99" s="51">
        <v>26.91</v>
      </c>
      <c r="G99" s="52">
        <f t="shared" si="9"/>
        <v>107.64</v>
      </c>
      <c r="H99" s="37"/>
    </row>
    <row r="100" spans="1:8" s="60" customFormat="1" ht="22.5">
      <c r="A100" s="6" t="s">
        <v>140</v>
      </c>
      <c r="B100" s="26" t="s">
        <v>64</v>
      </c>
      <c r="C100" s="57" t="s">
        <v>225</v>
      </c>
      <c r="D100" s="7" t="s">
        <v>15</v>
      </c>
      <c r="E100" s="15">
        <v>3</v>
      </c>
      <c r="F100" s="51">
        <v>271.27999999999997</v>
      </c>
      <c r="G100" s="52">
        <f t="shared" si="9"/>
        <v>813.83999999999992</v>
      </c>
      <c r="H100" s="37"/>
    </row>
    <row r="101" spans="1:8" s="60" customFormat="1">
      <c r="A101" s="16">
        <v>12</v>
      </c>
      <c r="B101" s="24"/>
      <c r="C101" s="1" t="s">
        <v>31</v>
      </c>
      <c r="D101" s="1"/>
      <c r="E101" s="1"/>
      <c r="F101" s="47"/>
      <c r="G101" s="47"/>
      <c r="H101" s="39">
        <f>SUM(G102:G113)</f>
        <v>10369.752900000001</v>
      </c>
    </row>
    <row r="102" spans="1:8" s="60" customFormat="1" ht="37.5" customHeight="1">
      <c r="A102" s="17" t="s">
        <v>104</v>
      </c>
      <c r="B102" s="26">
        <v>99837</v>
      </c>
      <c r="C102" s="57" t="s">
        <v>158</v>
      </c>
      <c r="D102" s="7" t="s">
        <v>16</v>
      </c>
      <c r="E102" s="11">
        <v>13.77</v>
      </c>
      <c r="F102" s="51">
        <v>345.24</v>
      </c>
      <c r="G102" s="52">
        <f>SUM(E102*F102)</f>
        <v>4753.9548000000004</v>
      </c>
      <c r="H102" s="19"/>
    </row>
    <row r="103" spans="1:8" s="60" customFormat="1" ht="11.25" customHeight="1">
      <c r="A103" s="17" t="s">
        <v>141</v>
      </c>
      <c r="B103" s="26">
        <v>99855</v>
      </c>
      <c r="C103" s="57" t="s">
        <v>190</v>
      </c>
      <c r="D103" s="7" t="s">
        <v>16</v>
      </c>
      <c r="E103" s="11">
        <v>13.77</v>
      </c>
      <c r="F103" s="51">
        <v>60.53</v>
      </c>
      <c r="G103" s="52">
        <f>SUM(E103*F103)</f>
        <v>833.49810000000002</v>
      </c>
      <c r="H103" s="19"/>
    </row>
    <row r="104" spans="1:8" s="60" customFormat="1" ht="11.25" customHeight="1">
      <c r="A104" s="17" t="s">
        <v>142</v>
      </c>
      <c r="B104" s="26">
        <v>72554</v>
      </c>
      <c r="C104" s="57" t="s">
        <v>191</v>
      </c>
      <c r="D104" s="7" t="s">
        <v>15</v>
      </c>
      <c r="E104" s="11">
        <v>1</v>
      </c>
      <c r="F104" s="51">
        <v>444.74</v>
      </c>
      <c r="G104" s="52">
        <f t="shared" ref="G104:G113" si="10">SUM(E104*F104)</f>
        <v>444.74</v>
      </c>
      <c r="H104" s="19"/>
    </row>
    <row r="105" spans="1:8" s="60" customFormat="1" ht="11.25" customHeight="1">
      <c r="A105" s="17" t="s">
        <v>143</v>
      </c>
      <c r="B105" s="26" t="s">
        <v>49</v>
      </c>
      <c r="C105" s="57" t="s">
        <v>192</v>
      </c>
      <c r="D105" s="7" t="s">
        <v>15</v>
      </c>
      <c r="E105" s="11">
        <v>1</v>
      </c>
      <c r="F105" s="51">
        <v>141.52000000000001</v>
      </c>
      <c r="G105" s="52">
        <f t="shared" si="10"/>
        <v>141.52000000000001</v>
      </c>
      <c r="H105" s="19"/>
    </row>
    <row r="106" spans="1:8" s="60" customFormat="1" ht="22.5">
      <c r="A106" s="17" t="s">
        <v>144</v>
      </c>
      <c r="B106" s="26">
        <v>37539</v>
      </c>
      <c r="C106" s="58" t="s">
        <v>216</v>
      </c>
      <c r="D106" s="7" t="s">
        <v>15</v>
      </c>
      <c r="E106" s="11">
        <v>3</v>
      </c>
      <c r="F106" s="51">
        <v>15</v>
      </c>
      <c r="G106" s="52">
        <f t="shared" si="10"/>
        <v>45</v>
      </c>
      <c r="H106" s="19"/>
    </row>
    <row r="107" spans="1:8" s="60" customFormat="1" ht="11.25" customHeight="1">
      <c r="A107" s="17" t="s">
        <v>229</v>
      </c>
      <c r="B107" s="26">
        <v>97599</v>
      </c>
      <c r="C107" s="57" t="s">
        <v>193</v>
      </c>
      <c r="D107" s="7" t="s">
        <v>15</v>
      </c>
      <c r="E107" s="11">
        <v>1</v>
      </c>
      <c r="F107" s="51">
        <v>32.119999999999997</v>
      </c>
      <c r="G107" s="52">
        <f t="shared" si="10"/>
        <v>32.119999999999997</v>
      </c>
      <c r="H107" s="19"/>
    </row>
    <row r="108" spans="1:8" s="60" customFormat="1">
      <c r="A108" s="17" t="s">
        <v>204</v>
      </c>
      <c r="B108" s="26">
        <v>73665</v>
      </c>
      <c r="C108" s="57" t="s">
        <v>205</v>
      </c>
      <c r="D108" s="7" t="s">
        <v>16</v>
      </c>
      <c r="E108" s="11">
        <v>4</v>
      </c>
      <c r="F108" s="51">
        <v>53.84</v>
      </c>
      <c r="G108" s="52">
        <f t="shared" si="10"/>
        <v>215.36</v>
      </c>
      <c r="H108" s="19"/>
    </row>
    <row r="109" spans="1:8" s="60" customFormat="1" ht="22.5">
      <c r="A109" s="17" t="s">
        <v>214</v>
      </c>
      <c r="B109" s="26">
        <v>92362</v>
      </c>
      <c r="C109" s="58" t="s">
        <v>218</v>
      </c>
      <c r="D109" s="7" t="s">
        <v>16</v>
      </c>
      <c r="E109" s="11">
        <v>25</v>
      </c>
      <c r="F109" s="51">
        <v>95.46</v>
      </c>
      <c r="G109" s="52">
        <f t="shared" si="10"/>
        <v>2386.5</v>
      </c>
      <c r="H109" s="19"/>
    </row>
    <row r="110" spans="1:8" s="60" customFormat="1" ht="11.25" customHeight="1">
      <c r="A110" s="17" t="s">
        <v>215</v>
      </c>
      <c r="B110" s="26" t="s">
        <v>64</v>
      </c>
      <c r="C110" s="58" t="e">
        <f>#REF!</f>
        <v>#REF!</v>
      </c>
      <c r="D110" s="7" t="s">
        <v>15</v>
      </c>
      <c r="E110" s="11">
        <v>1</v>
      </c>
      <c r="F110" s="51">
        <v>207.35</v>
      </c>
      <c r="G110" s="52">
        <f t="shared" si="10"/>
        <v>207.35</v>
      </c>
      <c r="H110" s="19"/>
    </row>
    <row r="111" spans="1:8" s="60" customFormat="1" ht="11.25" customHeight="1">
      <c r="A111" s="17" t="s">
        <v>217</v>
      </c>
      <c r="B111" s="26" t="s">
        <v>64</v>
      </c>
      <c r="C111" s="58" t="e">
        <f>#REF!</f>
        <v>#REF!</v>
      </c>
      <c r="D111" s="7" t="s">
        <v>15</v>
      </c>
      <c r="E111" s="11">
        <v>1</v>
      </c>
      <c r="F111" s="51">
        <v>228.94000000000005</v>
      </c>
      <c r="G111" s="52">
        <f t="shared" si="10"/>
        <v>228.94000000000005</v>
      </c>
      <c r="H111" s="19"/>
    </row>
    <row r="112" spans="1:8" s="60" customFormat="1" ht="11.25" customHeight="1">
      <c r="A112" s="17" t="s">
        <v>219</v>
      </c>
      <c r="B112" s="26" t="s">
        <v>64</v>
      </c>
      <c r="C112" s="58" t="e">
        <f>#REF!</f>
        <v>#REF!</v>
      </c>
      <c r="D112" s="7" t="s">
        <v>15</v>
      </c>
      <c r="E112" s="11">
        <v>1</v>
      </c>
      <c r="F112" s="51">
        <v>174.93</v>
      </c>
      <c r="G112" s="52">
        <f t="shared" si="10"/>
        <v>174.93</v>
      </c>
      <c r="H112" s="19"/>
    </row>
    <row r="113" spans="1:8" s="60" customFormat="1" ht="27.75" customHeight="1">
      <c r="A113" s="17" t="s">
        <v>220</v>
      </c>
      <c r="B113" s="26">
        <v>96765</v>
      </c>
      <c r="C113" s="57" t="s">
        <v>194</v>
      </c>
      <c r="D113" s="7" t="s">
        <v>15</v>
      </c>
      <c r="E113" s="11">
        <v>1</v>
      </c>
      <c r="F113" s="51">
        <v>905.84</v>
      </c>
      <c r="G113" s="52">
        <f t="shared" si="10"/>
        <v>905.84</v>
      </c>
      <c r="H113" s="19"/>
    </row>
    <row r="114" spans="1:8" s="60" customFormat="1">
      <c r="A114" s="3">
        <v>13</v>
      </c>
      <c r="B114" s="24"/>
      <c r="C114" s="1" t="s">
        <v>28</v>
      </c>
      <c r="D114" s="1"/>
      <c r="E114" s="1"/>
      <c r="F114" s="47"/>
      <c r="G114" s="47"/>
      <c r="H114" s="39">
        <f>SUM(G115)</f>
        <v>898.31999999999994</v>
      </c>
    </row>
    <row r="115" spans="1:8" s="60" customFormat="1" ht="22.5">
      <c r="A115" s="18" t="s">
        <v>145</v>
      </c>
      <c r="B115" s="10" t="s">
        <v>64</v>
      </c>
      <c r="C115" s="57" t="s">
        <v>221</v>
      </c>
      <c r="D115" s="7" t="s">
        <v>3</v>
      </c>
      <c r="E115" s="8">
        <v>197</v>
      </c>
      <c r="F115" s="52">
        <v>4.5599999999999996</v>
      </c>
      <c r="G115" s="52">
        <f>SUM(E115*F115)</f>
        <v>898.31999999999994</v>
      </c>
      <c r="H115" s="19"/>
    </row>
    <row r="116" spans="1:8" s="60" customFormat="1">
      <c r="A116" s="18"/>
      <c r="B116" s="10"/>
      <c r="C116" s="57"/>
      <c r="D116" s="26"/>
      <c r="E116" s="70"/>
      <c r="F116" s="52"/>
      <c r="G116" s="52"/>
      <c r="H116" s="19"/>
    </row>
    <row r="117" spans="1:8" s="60" customFormat="1">
      <c r="A117" s="61"/>
      <c r="B117" s="61"/>
      <c r="C117" s="61"/>
      <c r="D117" s="61"/>
      <c r="E117" s="61"/>
      <c r="F117" s="62"/>
      <c r="G117" s="62"/>
      <c r="H117" s="61"/>
    </row>
    <row r="118" spans="1:8" s="60" customFormat="1">
      <c r="A118" s="20"/>
      <c r="B118" s="20"/>
      <c r="C118" s="12" t="s">
        <v>103</v>
      </c>
      <c r="D118" s="12"/>
      <c r="E118" s="12"/>
      <c r="F118" s="50"/>
      <c r="G118" s="55"/>
      <c r="H118" s="38">
        <f>SUM(H6:H114)</f>
        <v>270055.3367161667</v>
      </c>
    </row>
    <row r="119" spans="1:8" s="60" customFormat="1">
      <c r="A119" s="20"/>
      <c r="B119" s="20"/>
      <c r="C119" s="12" t="s">
        <v>29</v>
      </c>
      <c r="D119" s="12"/>
      <c r="E119" s="12"/>
      <c r="F119" s="50"/>
      <c r="G119" s="40">
        <v>0.26629999999999998</v>
      </c>
      <c r="H119" s="38">
        <f>G119*H118</f>
        <v>71915.736167515191</v>
      </c>
    </row>
    <row r="120" spans="1:8" s="60" customFormat="1">
      <c r="A120" s="20"/>
      <c r="B120" s="20"/>
      <c r="C120" s="12" t="s">
        <v>99</v>
      </c>
      <c r="D120" s="12"/>
      <c r="E120" s="12"/>
      <c r="F120" s="50"/>
      <c r="G120" s="55"/>
      <c r="H120" s="38">
        <f>H119+H118</f>
        <v>341971.07288368186</v>
      </c>
    </row>
    <row r="121" spans="1:8" s="60" customFormat="1">
      <c r="A121" s="61"/>
      <c r="B121" s="63"/>
      <c r="C121" s="64"/>
      <c r="D121" s="61"/>
      <c r="E121" s="61"/>
      <c r="F121" s="65"/>
      <c r="G121" s="65"/>
    </row>
    <row r="122" spans="1:8" s="60" customFormat="1">
      <c r="A122" s="16">
        <v>14</v>
      </c>
      <c r="B122" s="24"/>
      <c r="C122" s="1" t="s">
        <v>105</v>
      </c>
      <c r="D122" s="1"/>
      <c r="E122" s="1"/>
      <c r="F122" s="47"/>
      <c r="G122" s="47"/>
      <c r="H122" s="39">
        <f>SUM(G123)</f>
        <v>9275.01</v>
      </c>
    </row>
    <row r="123" spans="1:8" s="60" customFormat="1">
      <c r="A123" s="17" t="s">
        <v>146</v>
      </c>
      <c r="B123" s="26" t="s">
        <v>64</v>
      </c>
      <c r="C123" s="57" t="s">
        <v>195</v>
      </c>
      <c r="D123" s="7" t="s">
        <v>102</v>
      </c>
      <c r="E123" s="11">
        <v>3</v>
      </c>
      <c r="F123" s="51">
        <v>3091.67</v>
      </c>
      <c r="G123" s="52">
        <f>SUM(E123*F123)</f>
        <v>9275.01</v>
      </c>
      <c r="H123" s="19"/>
    </row>
    <row r="124" spans="1:8" s="60" customFormat="1">
      <c r="A124" s="61"/>
      <c r="B124" s="63"/>
      <c r="C124" s="64"/>
      <c r="D124" s="61"/>
      <c r="E124" s="61"/>
      <c r="F124" s="65"/>
      <c r="G124" s="65"/>
    </row>
    <row r="125" spans="1:8" s="60" customFormat="1">
      <c r="A125" s="20"/>
      <c r="B125" s="20"/>
      <c r="C125" s="12" t="s">
        <v>106</v>
      </c>
      <c r="D125" s="12"/>
      <c r="E125" s="12"/>
      <c r="F125" s="50"/>
      <c r="G125" s="55"/>
      <c r="H125" s="38">
        <f>SUM(H122)</f>
        <v>9275.01</v>
      </c>
    </row>
    <row r="126" spans="1:8">
      <c r="A126" s="20"/>
      <c r="B126" s="20"/>
      <c r="C126" s="12" t="s">
        <v>29</v>
      </c>
      <c r="D126" s="12"/>
      <c r="E126" s="12"/>
      <c r="F126" s="50"/>
      <c r="G126" s="40">
        <v>0.16320000000000001</v>
      </c>
      <c r="H126" s="38">
        <f>G126*H125</f>
        <v>1513.681632</v>
      </c>
    </row>
    <row r="127" spans="1:8">
      <c r="A127" s="20"/>
      <c r="B127" s="20"/>
      <c r="C127" s="12" t="s">
        <v>154</v>
      </c>
      <c r="D127" s="12"/>
      <c r="E127" s="12"/>
      <c r="F127" s="50"/>
      <c r="G127" s="55"/>
      <c r="H127" s="38">
        <f>H126+H125</f>
        <v>10788.691632</v>
      </c>
    </row>
    <row r="129" spans="1:8">
      <c r="A129" s="20"/>
      <c r="B129" s="20"/>
      <c r="C129" s="12" t="s">
        <v>107</v>
      </c>
      <c r="D129" s="12"/>
      <c r="E129" s="12"/>
      <c r="F129" s="50"/>
      <c r="G129" s="55"/>
      <c r="H129" s="38">
        <f>H120+H127</f>
        <v>352759.76451568183</v>
      </c>
    </row>
  </sheetData>
  <mergeCells count="3">
    <mergeCell ref="A1:E1"/>
    <mergeCell ref="F1:H2"/>
    <mergeCell ref="A2:E2"/>
  </mergeCells>
  <phoneticPr fontId="10" type="noConversion"/>
  <pageMargins left="0.511811024" right="0.511811024" top="0.78740157499999996" bottom="0.78740157499999996" header="0.31496062000000002" footer="0.31496062000000002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alisson</dc:creator>
  <cp:lastModifiedBy>Leonardo Roeder</cp:lastModifiedBy>
  <cp:lastPrinted>2019-07-15T20:22:51Z</cp:lastPrinted>
  <dcterms:created xsi:type="dcterms:W3CDTF">2016-04-09T13:43:45Z</dcterms:created>
  <dcterms:modified xsi:type="dcterms:W3CDTF">2019-07-15T20:23:28Z</dcterms:modified>
</cp:coreProperties>
</file>